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01" documentId="13_ncr:1_{F6CB121F-512D-4AA6-A0C1-0FB36C537598}" xr6:coauthVersionLast="47" xr6:coauthVersionMax="47" xr10:uidLastSave="{7A9423EF-7D90-4625-935A-9FD80D9D5205}"/>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5" l="1"/>
  <c r="L10" i="5"/>
  <c r="B10" i="5"/>
  <c r="G10" i="5"/>
  <c r="I10" i="5"/>
  <c r="J10" i="5"/>
  <c r="L9" i="5"/>
  <c r="B9" i="5"/>
  <c r="G9" i="5"/>
  <c r="I9" i="5"/>
  <c r="J9" i="5"/>
  <c r="L8" i="5"/>
  <c r="B8" i="5"/>
  <c r="G8" i="5"/>
  <c r="I8" i="5"/>
  <c r="J8" i="5"/>
  <c r="L7" i="5"/>
  <c r="B7" i="5"/>
  <c r="G7" i="5"/>
  <c r="I7" i="5"/>
  <c r="J7"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5" i="5"/>
  <c r="B6" i="5"/>
  <c r="B11" i="5"/>
  <c r="B12"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L5" i="1"/>
  <c r="L6" i="1"/>
  <c r="J3" i="1"/>
  <c r="J4" i="1"/>
  <c r="J5" i="1"/>
  <c r="J6" i="1"/>
  <c r="I3" i="1"/>
  <c r="I4" i="1"/>
  <c r="I5" i="1"/>
  <c r="I6" i="1"/>
  <c r="G3" i="1"/>
  <c r="G4" i="1"/>
  <c r="G5" i="1"/>
  <c r="G6" i="1"/>
  <c r="B3" i="1"/>
  <c r="B4" i="1"/>
  <c r="B5" i="1"/>
  <c r="B6"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<sst xmlns="http://schemas.openxmlformats.org/spreadsheetml/2006/main" count="180301" uniqueCount="39130">
  <si>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</si>
  <si>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</si>
  <si>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</si>
  <si>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</si>
  <si>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</si>
  <si>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</si>
  <si>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</si>
  <si>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</si>
  <si>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</si>
  <si>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</si>
  <si>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</si>
  <si>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</si>
  <si>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</si>
  <si>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</si>
  <si>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</si>
  <si>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</si>
  <si>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</si>
  <si>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</si>
  <si>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</si>
  <si>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</si>
  <si>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</si>
  <si>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</si>
  <si>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</si>
  <si>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</si>
  <si>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</si>
  <si>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</si>
  <si>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</si>
  <si>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</si>
  <si>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</si>
  <si>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</si>
  <si>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</si>
  <si>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</si>
  <si>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</si>
  <si>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</si>
  <si>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</si>
  <si>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</si>
  <si>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</si>
  <si>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</si>
  <si>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</si>
  <si>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</si>
  <si>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</si>
  <si>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</si>
  <si>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</si>
  <si>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</si>
  <si>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</si>
  <si>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</si>
  <si>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</si>
  <si>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</si>
  <si>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</si>
  <si>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</si>
  <si>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</si>
  <si>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</si>
  <si>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</si>
  <si>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</si>
  <si>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</si>
  <si>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</si>
  <si>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</si>
  <si>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</si>
  <si>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</si>
  <si>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</si>
  <si>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</si>
  <si>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</si>
  <si>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</si>
  <si>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</si>
  <si>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</si>
  <si>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</si>
  <si>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</si>
  <si>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</si>
  <si>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</si>
  <si>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</si>
  <si>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</si>
  <si>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</si>
  <si>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</si>
  <si>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</si>
  <si>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</si>
  <si>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</si>
  <si>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</si>
  <si>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</si>
  <si>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</si>
  <si>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</si>
  <si>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</si>
  <si>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</si>
  <si>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</si>
  <si>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</si>
  <si>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</si>
  <si>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</si>
  <si>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</si>
  <si>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</si>
  <si>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</si>
  <si>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</si>
  <si>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</si>
  <si>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</si>
  <si>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</si>
  <si>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</si>
  <si>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</si>
  <si>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</si>
  <si>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</si>
  <si>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</si>
  <si>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</si>
  <si>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</si>
  <si>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</si>
  <si>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</si>
  <si>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</si>
  <si>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</si>
  <si>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</si>
  <si>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</si>
  <si>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</si>
  <si>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</si>
  <si>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</si>
  <si>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</si>
  <si>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</si>
  <si>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</si>
  <si>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</si>
  <si>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</si>
  <si>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</si>
  <si>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</si>
  <si>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</si>
  <si>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</si>
  <si>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</si>
  <si>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</si>
  <si>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</si>
  <si>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</si>
  <si>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</si>
  <si>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</si>
  <si>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</si>
  <si>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</si>
  <si>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</si>
  <si>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</si>
  <si>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</si>
  <si>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</si>
  <si>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</si>
  <si>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</si>
  <si>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</si>
  <si>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</si>
  <si>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</si>
  <si>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</si>
  <si>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</si>
  <si>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</si>
  <si>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</si>
  <si>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</si>
  <si>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</si>
  <si>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</si>
  <si>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</si>
  <si>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</si>
  <si>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</si>
  <si>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</si>
  <si>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</si>
  <si>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</si>
  <si>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</si>
  <si>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</si>
  <si>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</si>
  <si>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</si>
  <si>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</si>
  <si>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</si>
  <si>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</si>
  <si>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</si>
  <si>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</si>
  <si>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</si>
  <si>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</si>
  <si>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</si>
  <si>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</si>
  <si>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</si>
  <si>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</si>
  <si>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</si>
  <si>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</si>
  <si>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</si>
  <si>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</si>
  <si>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</si>
  <si>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</si>
  <si>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</si>
  <si>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</si>
  <si>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</si>
  <si>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</si>
  <si>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</si>
  <si>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</si>
  <si>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</si>
  <si>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</si>
  <si>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</si>
  <si>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</si>
  <si>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</si>
  <si>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</si>
  <si>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</si>
  <si>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</si>
  <si>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</si>
  <si>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</si>
  <si>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</si>
  <si>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</si>
  <si>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</si>
  <si>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</si>
  <si>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</si>
  <si>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</si>
  <si>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</si>
  <si>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</si>
  <si>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</si>
  <si>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</si>
  <si>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</si>
  <si>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</si>
  <si>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</si>
  <si>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</si>
  <si>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</si>
  <si>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</si>
  <si>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</si>
  <si>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</si>
  <si>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</si>
  <si>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</si>
  <si>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</si>
  <si>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</si>
  <si>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</si>
  <si>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</si>
  <si>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</si>
  <si>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</si>
  <si>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</si>
  <si>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</si>
  <si>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</si>
  <si>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</si>
  <si>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</si>
  <si>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</si>
  <si>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</si>
  <si>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</si>
  <si>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</si>
  <si>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</si>
  <si>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</si>
  <si>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</si>
  <si>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</si>
  <si>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</si>
  <si>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</si>
  <si>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</si>
  <si>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</si>
  <si>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</si>
  <si>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</si>
  <si>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</si>
  <si>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</si>
  <si>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</si>
  <si>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</si>
  <si>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</si>
  <si>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</si>
  <si>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</si>
  <si>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</si>
  <si>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</si>
  <si>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</si>
  <si>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</si>
  <si>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</si>
  <si>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</si>
  <si>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</si>
  <si>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</si>
  <si>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</si>
  <si>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</si>
  <si>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</si>
  <si>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</si>
  <si>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</si>
  <si>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</si>
  <si>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</si>
  <si>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</si>
  <si>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</si>
  <si>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</si>
  <si>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</si>
  <si>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</si>
  <si>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</si>
  <si>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</si>
  <si>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</si>
  <si>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</si>
  <si>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</si>
  <si>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</si>
  <si>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</si>
  <si>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</si>
  <si>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</si>
  <si>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</si>
  <si>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</si>
  <si>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</si>
  <si>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</si>
  <si>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</si>
  <si>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</si>
  <si>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</si>
  <si>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</si>
  <si>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</si>
  <si>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</si>
  <si>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</si>
  <si>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</si>
  <si>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</si>
  <si>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</si>
  <si>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</si>
  <si>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</si>
  <si>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</si>
  <si>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</si>
  <si>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</si>
  <si>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</si>
  <si>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</si>
  <si>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</si>
  <si>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</si>
  <si>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</si>
  <si>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</si>
  <si>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</si>
  <si>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</si>
  <si>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</si>
  <si>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</si>
  <si>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</si>
  <si>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</si>
  <si>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</si>
  <si>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</si>
  <si>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</si>
  <si>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</si>
  <si>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</si>
  <si>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</si>
  <si>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</si>
  <si>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</si>
  <si>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</si>
  <si>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</si>
  <si>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</si>
  <si>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</si>
  <si>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</si>
  <si>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</si>
  <si>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</si>
  <si>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</si>
  <si>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</si>
  <si>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</si>
  <si>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</si>
  <si>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</si>
  <si>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</si>
  <si>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</si>
  <si>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</si>
  <si>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</si>
  <si>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</si>
  <si>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</si>
  <si>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</si>
  <si>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</si>
  <si>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</si>
  <si>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</si>
  <si>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</si>
  <si>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</si>
  <si>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</si>
  <si>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</si>
  <si>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</si>
  <si>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</si>
  <si>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</si>
  <si>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</si>
  <si>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</si>
  <si>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</si>
  <si>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</si>
  <si>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</si>
  <si>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</si>
  <si>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</si>
  <si>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</si>
  <si>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</si>
  <si>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</si>
  <si>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</si>
  <si>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</si>
  <si>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</si>
  <si>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</si>
  <si>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</si>
  <si>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</si>
  <si>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</si>
  <si>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</si>
  <si>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</si>
  <si>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</si>
  <si>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</si>
  <si>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</si>
  <si>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</si>
  <si>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</si>
  <si>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</si>
  <si>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</si>
  <si>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</si>
  <si>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</si>
  <si>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</si>
  <si>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</si>
  <si>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</si>
  <si>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</si>
  <si>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</si>
  <si>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</si>
  <si>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</si>
  <si>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</si>
  <si>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</si>
  <si>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</si>
  <si>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</si>
  <si>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</si>
  <si>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</si>
  <si>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</si>
  <si>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</si>
  <si>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</si>
  <si>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</si>
  <si>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</si>
  <si>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</si>
  <si>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</si>
  <si>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</si>
  <si>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</si>
  <si>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</si>
  <si>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</si>
  <si>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</si>
  <si>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</si>
  <si>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</si>
  <si>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</si>
  <si>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</si>
  <si>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</si>
  <si>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</si>
  <si>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</si>
  <si>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</si>
  <si>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</si>
  <si>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</si>
  <si>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</si>
  <si>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</si>
  <si>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</si>
  <si>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</si>
  <si>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</si>
  <si>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</si>
  <si>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</si>
  <si>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</si>
  <si>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</si>
  <si>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</si>
  <si>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</si>
  <si>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</si>
  <si>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</si>
  <si>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</si>
  <si>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</si>
  <si>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</si>
  <si>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</si>
  <si>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</si>
  <si>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</si>
  <si>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</si>
  <si>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</si>
  <si>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</si>
  <si>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</si>
  <si>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</si>
  <si>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</si>
  <si>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</si>
  <si>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</si>
  <si>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</si>
  <si>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</si>
  <si>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</si>
  <si>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</si>
  <si>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</si>
  <si>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</si>
  <si>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</si>
  <si>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</si>
  <si>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</si>
  <si>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</si>
  <si>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</si>
  <si>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</si>
  <si>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</si>
  <si>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</si>
  <si>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</si>
  <si>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</si>
  <si>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</si>
  <si>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</si>
  <si>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</si>
  <si>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</si>
  <si>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</si>
  <si>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</si>
  <si>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</si>
  <si>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</si>
  <si>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</si>
  <si>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</si>
  <si>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</si>
  <si>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</si>
  <si>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</si>
  <si>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</si>
  <si>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</si>
  <si>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</si>
  <si>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</si>
  <si>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</si>
  <si>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</si>
  <si>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</si>
  <si>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</si>
  <si>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</si>
  <si>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</si>
  <si>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</si>
  <si>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</si>
  <si>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</si>
  <si>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</si>
  <si>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</si>
  <si>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</si>
  <si>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</si>
  <si>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</si>
  <si>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</si>
  <si>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</si>
  <si>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</si>
  <si>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</si>
  <si>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</si>
  <si>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</si>
  <si>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</si>
  <si>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</si>
  <si>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</si>
  <si>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</si>
  <si>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</si>
  <si>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</si>
  <si>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</si>
  <si>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</si>
  <si>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</si>
  <si>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</si>
  <si>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</si>
  <si>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</si>
  <si>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</si>
  <si>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</si>
  <si>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</si>
  <si>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</si>
  <si>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</si>
  <si>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</si>
  <si>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</si>
  <si>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</si>
  <si>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</si>
  <si>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</si>
  <si>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</si>
  <si>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</si>
  <si>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</si>
  <si>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</si>
  <si>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</si>
  <si>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</si>
  <si>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</si>
  <si>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</si>
  <si>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</si>
  <si>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</si>
  <si>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</si>
  <si>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</si>
  <si>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</si>
  <si>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</si>
  <si>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</si>
  <si>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</si>
  <si>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</si>
  <si>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</si>
  <si>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</si>
  <si>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</si>
  <si>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</si>
  <si>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</si>
  <si>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</si>
  <si>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</si>
  <si>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</si>
  <si>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</si>
  <si>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</si>
  <si>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</si>
  <si>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</si>
  <si>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</si>
  <si>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</si>
  <si>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</si>
  <si>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</si>
  <si>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</si>
  <si>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</si>
  <si>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</si>
  <si>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</si>
  <si>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</si>
  <si>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</si>
  <si>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</si>
  <si>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</si>
  <si>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</si>
  <si>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</si>
  <si>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</si>
  <si>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</si>
  <si>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</si>
  <si>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</si>
  <si>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</si>
  <si>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</si>
  <si>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</si>
  <si>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</si>
  <si>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</si>
  <si>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</si>
  <si>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</si>
  <si>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</si>
  <si>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</si>
  <si>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</si>
  <si>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</si>
  <si>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</si>
  <si>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</si>
  <si>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</si>
  <si>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</si>
  <si>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</si>
  <si>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</si>
  <si>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</si>
  <si>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</si>
  <si>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</si>
  <si>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</si>
  <si>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</si>
  <si>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</si>
  <si>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</si>
  <si>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</si>
  <si>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</si>
  <si>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</si>
  <si>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</si>
  <si>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</si>
  <si>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</si>
  <si>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</si>
  <si>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</si>
  <si>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</si>
  <si>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</si>
  <si>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</si>
  <si>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</si>
  <si>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</si>
  <si>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</si>
  <si>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</si>
  <si>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</si>
  <si>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</si>
  <si>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</si>
  <si>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</si>
  <si>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</si>
  <si>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</si>
  <si>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</si>
  <si>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</si>
  <si>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</si>
  <si>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</si>
  <si>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</si>
  <si>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</si>
  <si>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</si>
  <si>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</si>
  <si>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</si>
  <si>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</si>
  <si>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</si>
  <si>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</si>
  <si>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</si>
  <si>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</si>
  <si>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</si>
  <si>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</si>
  <si>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</si>
  <si>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</si>
  <si>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</si>
  <si>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</si>
  <si>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</si>
  <si>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</si>
  <si>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</si>
  <si>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</si>
  <si>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</si>
  <si>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</si>
  <si>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</si>
  <si>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</si>
  <si>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</si>
  <si>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</si>
  <si>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</si>
  <si>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</si>
  <si>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</si>
  <si>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</si>
  <si>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</si>
  <si>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</si>
  <si>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</si>
  <si>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</si>
  <si>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</si>
  <si>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</si>
  <si>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</si>
  <si>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</si>
  <si>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</si>
  <si>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</si>
  <si>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</si>
  <si>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</si>
  <si>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</si>
  <si>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</si>
  <si>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</si>
  <si>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</si>
  <si>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</si>
  <si>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</si>
  <si>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</si>
  <si>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</si>
  <si>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</si>
  <si>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</si>
  <si>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</si>
  <si>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</si>
  <si>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</si>
  <si>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</si>
  <si>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</si>
  <si>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</si>
  <si>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</si>
  <si>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</si>
  <si>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</si>
  <si>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</si>
  <si>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</si>
  <si>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</si>
  <si>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</si>
  <si>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</si>
  <si>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</si>
  <si>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</si>
  <si>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</si>
  <si>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</si>
  <si>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</si>
  <si>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</si>
  <si>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</si>
  <si>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</si>
  <si>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</si>
  <si>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</si>
  <si>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</si>
  <si>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</si>
  <si>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</si>
  <si>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</si>
  <si>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</si>
  <si>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</si>
  <si>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</si>
  <si>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</si>
  <si>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</si>
  <si>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</si>
  <si>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</si>
  <si>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</si>
  <si>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</si>
  <si>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</si>
  <si>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</si>
  <si>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</si>
  <si>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</si>
  <si>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</si>
  <si>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</si>
  <si>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</si>
  <si>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</si>
  <si>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</si>
  <si>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</si>
  <si>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</si>
  <si>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</si>
  <si>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</si>
  <si>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</si>
  <si>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</si>
  <si>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</si>
  <si>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</si>
  <si>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</si>
  <si>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</si>
  <si>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</si>
  <si>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</si>
  <si>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</si>
  <si>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</si>
  <si>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</si>
  <si>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</si>
  <si>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</si>
  <si>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</si>
  <si>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</si>
  <si>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</si>
  <si>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</si>
  <si>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</si>
  <si>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</si>
  <si>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</si>
  <si>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</si>
  <si>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</si>
  <si>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</si>
  <si>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</si>
  <si>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</si>
  <si>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</si>
  <si>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</si>
  <si>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</si>
  <si>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</si>
  <si>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</si>
  <si>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</si>
  <si>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</si>
  <si>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</si>
  <si>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</si>
  <si>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</si>
  <si>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</si>
  <si>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</si>
  <si>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</si>
  <si>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</si>
  <si>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</si>
  <si>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</si>
  <si>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</si>
  <si>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</si>
  <si>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</si>
  <si>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</si>
  <si>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</si>
  <si>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</si>
  <si>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</si>
  <si>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</si>
  <si>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</si>
  <si>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</si>
  <si>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</si>
  <si>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</si>
  <si>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</si>
  <si>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</si>
  <si>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</si>
  <si>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</si>
  <si>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</si>
  <si>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</si>
  <si>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</si>
  <si>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</si>
  <si>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</si>
  <si>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</si>
  <si>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</si>
  <si>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</si>
  <si>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</si>
  <si>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</si>
  <si>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</si>
  <si>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</si>
  <si>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</si>
  <si>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</si>
  <si>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</si>
  <si>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</si>
  <si>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</si>
  <si>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</si>
  <si>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</si>
  <si>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</si>
  <si>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</si>
  <si>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</si>
  <si>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</si>
  <si>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</si>
  <si>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</si>
  <si>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</si>
  <si>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</si>
  <si>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</si>
  <si>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</si>
  <si>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</si>
  <si>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</si>
  <si>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</si>
  <si>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</si>
  <si>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</si>
  <si>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</si>
  <si>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</si>
  <si>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</si>
  <si>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</si>
  <si>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</si>
  <si>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</si>
  <si>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</si>
  <si>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</si>
  <si>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</si>
  <si>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</si>
  <si>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</si>
  <si>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</si>
  <si>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</si>
  <si>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</si>
  <si>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</si>
  <si>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</si>
  <si>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</si>
  <si>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</si>
  <si>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</si>
  <si>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</si>
  <si>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</si>
  <si>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</si>
  <si>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</si>
  <si>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</si>
  <si>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</si>
  <si>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</si>
  <si>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</si>
  <si>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</si>
  <si>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</si>
  <si>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</si>
  <si>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</si>
  <si>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</si>
  <si>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</si>
  <si>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</si>
  <si>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</si>
  <si>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</si>
  <si>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</si>
  <si>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</si>
  <si>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</si>
  <si>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</si>
  <si>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</si>
  <si>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</si>
  <si>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</si>
  <si>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</si>
  <si>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</si>
  <si>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</si>
  <si>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</si>
  <si>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</si>
  <si>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</si>
  <si>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</si>
  <si>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</si>
  <si>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</si>
  <si>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</si>
  <si>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</si>
  <si>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</si>
  <si>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</si>
  <si>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</si>
  <si>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</si>
  <si>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</si>
  <si>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</si>
  <si>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</si>
  <si>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</si>
  <si>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</si>
  <si>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</si>
  <si>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</si>
  <si>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</si>
  <si>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</si>
  <si>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</si>
  <si>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</si>
  <si>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</si>
  <si>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</si>
  <si>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</si>
  <si>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</si>
  <si>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</si>
  <si>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</si>
  <si>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</si>
  <si>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</si>
  <si>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</si>
  <si>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</si>
  <si>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</si>
  <si>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</si>
  <si>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</si>
  <si>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</si>
  <si>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</si>
  <si>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</si>
  <si>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</si>
  <si>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</si>
  <si>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</si>
  <si>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</si>
  <si>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</si>
  <si>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</si>
  <si>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</si>
  <si>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</si>
  <si>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</si>
  <si>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</si>
  <si>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</si>
  <si>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</si>
  <si>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</si>
  <si>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</si>
  <si>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</si>
  <si>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</si>
  <si>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</si>
  <si>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</si>
  <si>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</si>
  <si>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</si>
  <si>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</si>
  <si>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</si>
  <si>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</si>
  <si>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</si>
  <si>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</si>
  <si>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</si>
  <si>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</si>
  <si>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</si>
  <si>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</si>
  <si>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</si>
  <si>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</si>
  <si>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</si>
  <si>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</si>
  <si>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</si>
  <si>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</si>
  <si>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</si>
  <si>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</si>
  <si>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</si>
  <si>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</si>
  <si>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</si>
  <si>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</si>
  <si>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</si>
  <si>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</si>
  <si>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</si>
  <si>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</si>
  <si>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</si>
  <si>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</si>
  <si>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</si>
  <si>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</si>
  <si>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</si>
  <si>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</si>
  <si>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</si>
  <si>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</si>
  <si>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</si>
  <si>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</si>
  <si>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</si>
  <si>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</si>
  <si>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</si>
  <si>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</si>
  <si>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</si>
  <si>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</si>
  <si>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</si>
  <si>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</si>
  <si>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</si>
  <si>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</si>
  <si>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</si>
  <si>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</si>
  <si>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</si>
  <si>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</si>
  <si>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</si>
  <si>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</si>
  <si>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</si>
  <si>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</si>
  <si>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</si>
  <si>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</si>
  <si>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</si>
  <si>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</si>
  <si>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</si>
  <si>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</si>
  <si>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</si>
  <si>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</si>
  <si>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</si>
  <si>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</si>
  <si>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</si>
  <si>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</si>
  <si>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</si>
  <si>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</si>
  <si>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</si>
  <si>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</si>
  <si>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</si>
  <si>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</si>
  <si>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</si>
  <si>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</si>
  <si>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</si>
  <si>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</si>
  <si>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</si>
  <si>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</si>
  <si>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</si>
  <si>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</si>
  <si>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</si>
  <si>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</si>
  <si>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</si>
  <si>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</si>
  <si>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</si>
  <si>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</si>
  <si>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</si>
  <si>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</si>
  <si>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</si>
  <si>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</si>
  <si>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</si>
  <si>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</si>
  <si>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</si>
  <si>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</si>
  <si>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</si>
  <si>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</si>
  <si>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</si>
  <si>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</si>
  <si>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</si>
  <si>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</si>
  <si>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</si>
  <si>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</si>
  <si>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</si>
  <si>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</si>
  <si>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</si>
  <si>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</si>
  <si>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</si>
  <si>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</si>
  <si>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</si>
  <si>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</si>
  <si>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</si>
  <si>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</si>
  <si>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</si>
  <si>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</si>
  <si>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</si>
  <si>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</si>
  <si>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</si>
  <si>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</si>
  <si>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</si>
  <si>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</si>
  <si>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</si>
  <si>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</si>
  <si>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</si>
  <si>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</si>
  <si>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</si>
  <si>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</si>
  <si>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</si>
  <si>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</si>
  <si>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</si>
  <si>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</si>
  <si>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</si>
  <si>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</si>
  <si>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</si>
  <si>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</si>
  <si>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</si>
  <si>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</si>
  <si>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</si>
  <si>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</si>
  <si>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</si>
  <si>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</si>
  <si>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</si>
  <si>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</si>
  <si>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</si>
  <si>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</si>
  <si>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</si>
  <si>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</si>
  <si>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</si>
  <si>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</si>
  <si>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</si>
  <si>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</si>
  <si>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</si>
  <si>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</si>
  <si>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</si>
  <si>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</si>
  <si>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</si>
  <si>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</si>
  <si>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</si>
  <si>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</si>
  <si>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</si>
  <si>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</si>
  <si>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</si>
  <si>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</si>
  <si>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</si>
  <si>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</si>
  <si>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</si>
  <si>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</si>
  <si>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</si>
  <si>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</si>
  <si>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</si>
  <si>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</si>
  <si>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</si>
  <si>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</si>
  <si>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</si>
  <si>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</si>
  <si>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</si>
  <si>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</si>
  <si>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</si>
  <si>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</si>
  <si>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</si>
  <si>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</si>
  <si>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</si>
  <si>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</si>
  <si>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</si>
  <si>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</si>
  <si>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</si>
  <si>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</si>
  <si>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</si>
  <si>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</si>
  <si>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</si>
  <si>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</si>
  <si>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</si>
  <si>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</si>
  <si>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</si>
  <si>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</si>
  <si>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</si>
  <si>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</si>
  <si>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</si>
  <si>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</si>
  <si>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</si>
  <si>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</si>
  <si>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</si>
  <si>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</si>
  <si>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</si>
  <si>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</si>
  <si>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</si>
  <si>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</si>
  <si>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</si>
  <si>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</si>
  <si>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</si>
  <si>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</si>
  <si>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</si>
  <si>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</si>
  <si>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</si>
  <si>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</si>
  <si>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</si>
  <si>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</si>
  <si>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</si>
  <si>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</si>
  <si>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</si>
  <si>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</si>
  <si>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</si>
  <si>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</si>
  <si>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</si>
  <si>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</si>
  <si>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</si>
  <si>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</si>
  <si>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</si>
  <si>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</si>
  <si>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</si>
  <si>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</si>
  <si>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</si>
  <si>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</si>
  <si>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</si>
  <si>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</si>
  <si>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</si>
  <si>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</si>
  <si>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</si>
  <si>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</si>
  <si>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</si>
  <si>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</si>
  <si>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</si>
  <si>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</si>
  <si>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</si>
  <si>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</si>
  <si>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</si>
  <si>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</si>
  <si>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</si>
  <si>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</si>
  <si>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</si>
  <si>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</si>
  <si>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</si>
  <si>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</si>
  <si>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</si>
  <si>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</si>
  <si>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</si>
  <si>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</si>
  <si>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</si>
  <si>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</si>
  <si>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</si>
  <si>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</si>
  <si>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</si>
  <si>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</si>
  <si>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</si>
  <si>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</si>
  <si>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</si>
  <si>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</si>
  <si>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</si>
  <si>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</si>
  <si>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</si>
  <si>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</si>
  <si>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</si>
  <si>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</si>
  <si>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</si>
  <si>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</si>
  <si>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</si>
  <si>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</si>
  <si>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</si>
  <si>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</si>
  <si>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</si>
  <si>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</si>
  <si>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</si>
  <si>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</si>
  <si>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</si>
  <si>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</si>
  <si>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</si>
  <si>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</si>
  <si>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</si>
  <si>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</si>
  <si>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</si>
  <si>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</si>
  <si>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</si>
  <si>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</si>
  <si>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</si>
  <si>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</si>
  <si>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</si>
  <si>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</si>
  <si>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</si>
  <si>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</si>
  <si>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</si>
  <si>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</si>
  <si>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</si>
  <si>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</si>
  <si>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</si>
  <si>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</si>
  <si>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</si>
  <si>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</si>
  <si>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</si>
  <si>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</si>
  <si>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</si>
  <si>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</si>
  <si>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</si>
  <si>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</si>
  <si>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</si>
  <si>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</si>
  <si>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</si>
  <si>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</si>
  <si>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</si>
  <si>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</si>
  <si>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</si>
  <si>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</si>
  <si>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</si>
  <si>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</si>
  <si>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</si>
  <si>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</si>
  <si>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</si>
  <si>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</si>
  <si>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</si>
  <si>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</si>
  <si>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</si>
  <si>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</si>
  <si>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</si>
  <si>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</si>
  <si>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</si>
  <si>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</si>
  <si>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</si>
  <si>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</si>
  <si>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</si>
  <si>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</si>
  <si>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</si>
  <si>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</si>
  <si>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</si>
  <si>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</si>
  <si>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</si>
  <si>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</si>
  <si>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</si>
  <si>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</si>
  <si>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</si>
  <si>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</si>
  <si>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</si>
  <si>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</si>
  <si>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</si>
  <si>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</si>
  <si>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</si>
  <si>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</si>
  <si>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</si>
  <si>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</si>
  <si>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</si>
  <si>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</si>
  <si>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</si>
  <si>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</si>
  <si>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</si>
  <si>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</si>
  <si>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</si>
  <si>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</si>
  <si>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</si>
  <si>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</si>
  <si>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</si>
  <si>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</si>
  <si>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</si>
  <si>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</si>
  <si>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</si>
  <si>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</si>
  <si>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</si>
  <si>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</si>
  <si>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</si>
  <si>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</si>
  <si>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</si>
  <si>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</si>
  <si>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</si>
  <si>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</si>
  <si>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</si>
  <si>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</si>
  <si>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</si>
  <si>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</si>
  <si>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</si>
  <si>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</si>
  <si>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</si>
  <si>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</si>
  <si>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</si>
  <si>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</si>
  <si>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</si>
  <si>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</si>
  <si>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</si>
  <si>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</si>
  <si>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</si>
  <si>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</si>
  <si>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</si>
  <si>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</si>
  <si>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</si>
  <si>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</si>
  <si>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</si>
  <si>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</si>
  <si>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</si>
  <si>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</si>
  <si>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</si>
  <si>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</si>
  <si>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</si>
  <si>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</si>
  <si>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</si>
  <si>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</si>
  <si>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</si>
  <si>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</si>
  <si>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</si>
  <si>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</si>
  <si>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</si>
  <si>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</si>
  <si>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</si>
  <si>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</si>
  <si>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</si>
  <si>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</si>
  <si>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</si>
  <si>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</si>
  <si>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</si>
  <si>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</si>
  <si>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</si>
  <si>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</si>
  <si>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</si>
  <si>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</si>
  <si>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</si>
  <si>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</si>
  <si>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</si>
  <si>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</si>
  <si>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</si>
  <si>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</si>
  <si>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</si>
  <si>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</si>
  <si>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</si>
  <si>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</si>
  <si>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</si>
  <si>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</si>
  <si>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</si>
  <si>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</si>
  <si>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</si>
  <si>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</si>
  <si>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</si>
  <si>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</si>
  <si>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</si>
  <si>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</si>
  <si>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</si>
  <si>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</si>
  <si>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</si>
  <si>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</si>
  <si>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</si>
  <si>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</si>
  <si>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</si>
  <si>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</si>
  <si>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</si>
  <si>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</si>
  <si>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</si>
  <si>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</si>
  <si>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</si>
  <si>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</si>
  <si>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</si>
  <si>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</si>
  <si>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</si>
  <si>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</si>
  <si>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</si>
  <si>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</si>
  <si>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</si>
  <si>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</si>
  <si>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</si>
  <si>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</si>
  <si>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</si>
  <si>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</si>
  <si>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</si>
  <si>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</si>
  <si>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</si>
  <si>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</si>
  <si>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</si>
  <si>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</si>
  <si>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</si>
  <si>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</si>
  <si>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</si>
  <si>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</si>
  <si>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</si>
  <si>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</si>
  <si>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</si>
  <si>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</si>
  <si>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</si>
  <si>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</si>
  <si>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</si>
  <si>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</si>
  <si>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</si>
  <si>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</si>
  <si>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</si>
  <si>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</si>
  <si>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</si>
  <si>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</si>
  <si>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</si>
  <si>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</si>
  <si>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</si>
  <si>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</si>
  <si>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</si>
  <si>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</si>
  <si>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</si>
  <si>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</si>
  <si>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</si>
  <si>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</si>
  <si>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</si>
  <si>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</si>
  <si>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</si>
  <si>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</si>
  <si>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</si>
  <si>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</si>
  <si>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</si>
  <si>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</si>
  <si>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</si>
  <si>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</si>
  <si>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</si>
  <si>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</si>
  <si>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</si>
  <si>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</si>
  <si>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</si>
  <si>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</si>
  <si>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</si>
  <si>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</si>
  <si>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</si>
  <si>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</si>
  <si>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</si>
  <si>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</si>
  <si>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</si>
  <si>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</si>
  <si>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</si>
  <si>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</si>
  <si>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</si>
  <si>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</si>
  <si>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</si>
  <si>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</si>
  <si>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</si>
  <si>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</si>
  <si>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</si>
  <si>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</si>
  <si>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</si>
  <si>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</si>
  <si>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</si>
  <si>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</si>
  <si>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</si>
  <si>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</si>
  <si>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</si>
  <si>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</si>
  <si>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</si>
  <si>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</si>
  <si>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</si>
  <si>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</si>
  <si>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</si>
  <si>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</si>
  <si>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</si>
  <si>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</si>
  <si>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</si>
  <si>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</si>
  <si>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</si>
  <si>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</si>
  <si>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</si>
  <si>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</si>
  <si>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</si>
  <si>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</si>
  <si>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</si>
  <si>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</si>
  <si>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</si>
  <si>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</si>
  <si>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</si>
  <si>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</si>
  <si>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</si>
  <si>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</si>
  <si>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</si>
  <si>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</si>
  <si>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</si>
  <si>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</si>
  <si>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</si>
  <si>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</si>
  <si>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</si>
  <si>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</si>
  <si>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</si>
  <si>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</si>
  <si>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</si>
  <si>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</si>
  <si>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</si>
  <si>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</si>
  <si>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</si>
  <si>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</si>
  <si>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</si>
  <si>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</si>
  <si>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</si>
  <si>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</si>
  <si>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</si>
  <si>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</si>
  <si>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</si>
  <si>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</si>
  <si>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</si>
  <si>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</si>
  <si>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</si>
  <si>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</si>
  <si>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</si>
  <si>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</si>
  <si>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</si>
  <si>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</si>
  <si>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</si>
  <si>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</si>
  <si>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</si>
  <si>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</si>
  <si>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</si>
  <si>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</si>
  <si>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</si>
  <si>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</si>
  <si>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</si>
  <si>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</si>
  <si>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</si>
  <si>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</si>
  <si>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</si>
  <si>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</si>
  <si>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</si>
  <si>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</si>
  <si>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</si>
  <si>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</si>
  <si>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</si>
  <si>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</si>
  <si>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</si>
  <si>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</si>
  <si>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</si>
  <si>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</si>
  <si>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</si>
  <si>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</si>
  <si>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</si>
  <si>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</si>
  <si>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</si>
  <si>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</si>
  <si>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</si>
  <si>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</si>
  <si>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</si>
  <si>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</si>
  <si>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</si>
  <si>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</si>
  <si>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</si>
  <si>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</si>
  <si>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</si>
  <si>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</si>
  <si>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</si>
  <si>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</si>
  <si>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</si>
  <si>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</si>
  <si>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</si>
  <si>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</si>
  <si>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</si>
  <si>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</si>
  <si>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</si>
  <si>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</si>
  <si>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</si>
  <si>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</si>
  <si>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</si>
  <si>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</si>
  <si>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</si>
  <si>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</si>
  <si>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</si>
  <si>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</si>
  <si>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</si>
  <si>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</si>
  <si>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</si>
  <si>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</si>
  <si>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</si>
  <si>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</si>
  <si>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</si>
  <si>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</si>
  <si>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</si>
  <si>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</si>
  <si>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</si>
  <si>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</si>
  <si>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</si>
  <si>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</si>
  <si>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</si>
  <si>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</si>
  <si>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</si>
  <si>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</si>
  <si>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</si>
  <si>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</si>
  <si>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</si>
  <si>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</si>
  <si>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</si>
  <si>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</si>
  <si>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</si>
  <si>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</si>
  <si>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</si>
  <si>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</si>
  <si>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</si>
  <si>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</si>
  <si>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</si>
  <si>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</si>
  <si>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</si>
  <si>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</si>
  <si>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</si>
  <si>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</si>
  <si>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</si>
  <si>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</si>
  <si>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</si>
  <si>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</si>
  <si>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</si>
  <si>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</si>
  <si>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</si>
  <si>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</si>
  <si>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</si>
  <si>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</si>
  <si>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</si>
  <si>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</si>
  <si>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</si>
  <si>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</si>
  <si>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</si>
  <si>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</si>
  <si>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</si>
  <si>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</si>
  <si>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</si>
  <si>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</si>
  <si>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</si>
  <si>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</si>
  <si>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</si>
  <si>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</si>
  <si>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</si>
  <si>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</si>
  <si>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</si>
  <si>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</si>
  <si>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</si>
  <si>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</si>
  <si>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</si>
  <si>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</si>
  <si>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</si>
  <si>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</si>
  <si>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</si>
  <si>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</si>
  <si>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</si>
  <si>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</si>
  <si>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</si>
  <si>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</si>
  <si>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</si>
  <si>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</si>
  <si>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</si>
  <si>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</si>
  <si>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</si>
  <si>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</si>
  <si>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</si>
  <si>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</si>
  <si>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</si>
  <si>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</si>
  <si>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</si>
  <si>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</si>
  <si>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</si>
  <si>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</si>
  <si>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</si>
  <si>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</si>
  <si>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</si>
  <si>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</si>
  <si>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</si>
  <si>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</si>
  <si>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</si>
  <si>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</si>
  <si>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</si>
  <si>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</si>
  <si>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</si>
  <si>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</si>
  <si>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</si>
  <si>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</si>
  <si>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</si>
  <si>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</si>
  <si>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</si>
  <si>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</si>
  <si>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</si>
  <si>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</si>
  <si>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</si>
  <si>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</si>
  <si>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</si>
  <si>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</si>
  <si>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</si>
  <si>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</si>
  <si>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</si>
  <si>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</si>
  <si>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</si>
  <si>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</si>
  <si>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</si>
  <si>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</si>
  <si>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</si>
  <si>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</si>
  <si>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</si>
  <si>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</si>
  <si>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</si>
  <si>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</si>
  <si>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</si>
  <si>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</si>
  <si>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</si>
  <si>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</si>
  <si>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</si>
  <si>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</si>
  <si>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</si>
  <si>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</si>
  <si>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</si>
  <si>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</si>
  <si>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</si>
  <si>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</si>
  <si>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</si>
  <si>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</si>
  <si>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</si>
  <si>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</si>
  <si>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</si>
  <si>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</si>
  <si>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</si>
  <si>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</si>
  <si>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</si>
  <si>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</si>
  <si>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</si>
  <si>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</si>
  <si>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</si>
  <si>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</si>
  <si>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</si>
  <si>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</si>
  <si>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</si>
  <si>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</si>
  <si>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</si>
  <si>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</si>
  <si>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</si>
  <si>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</si>
  <si>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</si>
  <si>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</si>
  <si>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</si>
  <si>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</si>
  <si>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</si>
  <si>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</si>
  <si>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</si>
  <si>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</si>
  <si>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</si>
  <si>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</si>
  <si>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</si>
  <si>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</si>
  <si>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</si>
  <si>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</si>
  <si>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</si>
  <si>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</si>
  <si>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</si>
  <si>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</si>
  <si>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</si>
  <si>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</si>
  <si>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</si>
  <si>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</si>
  <si>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</si>
  <si>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</si>
  <si>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</si>
  <si>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</si>
  <si>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</si>
  <si>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</si>
  <si>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</si>
  <si>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</si>
  <si>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</si>
  <si>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</si>
  <si>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</si>
  <si>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</si>
  <si>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</si>
  <si>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</si>
  <si>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</si>
  <si>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</si>
  <si>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</si>
  <si>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</si>
  <si>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</si>
  <si>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</si>
  <si>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</si>
  <si>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</si>
  <si>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</si>
  <si>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</si>
  <si>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</si>
  <si>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</si>
  <si>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</si>
  <si>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</si>
  <si>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</si>
  <si>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</si>
  <si>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</si>
  <si>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</si>
  <si>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</si>
  <si>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</si>
  <si>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</si>
  <si>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</si>
  <si>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</si>
  <si>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</si>
  <si>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</si>
  <si>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</si>
  <si>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</si>
  <si>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</si>
  <si>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</si>
  <si>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</si>
  <si>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</si>
  <si>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</si>
  <si>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</si>
  <si>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</si>
  <si>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</si>
  <si>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</si>
  <si>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</si>
  <si>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</si>
  <si>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</si>
  <si>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</si>
  <si>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</si>
  <si>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</si>
  <si>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</si>
  <si>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</si>
  <si>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</si>
  <si>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</si>
  <si>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</si>
  <si>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</si>
  <si>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</si>
  <si>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</si>
  <si>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</si>
  <si>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</si>
  <si>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</si>
  <si>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</si>
  <si>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</si>
  <si>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</si>
  <si>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</si>
  <si>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</si>
  <si>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</si>
  <si>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</si>
  <si>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</si>
  <si>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</si>
  <si>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</si>
  <si>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</si>
  <si>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</si>
  <si>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</si>
  <si>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</si>
  <si>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</si>
  <si>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</si>
  <si>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</si>
  <si>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</si>
  <si>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</si>
  <si>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</si>
  <si>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</si>
  <si>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</si>
  <si>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</si>
  <si>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</si>
  <si>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</si>
  <si>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</si>
  <si>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</si>
  <si>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</si>
  <si>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</si>
  <si>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</si>
  <si>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</si>
  <si>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</si>
  <si>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</si>
  <si>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</si>
  <si>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</si>
  <si>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</si>
  <si>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</si>
  <si>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</si>
  <si>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</si>
  <si>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</si>
  <si>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</si>
  <si>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</si>
  <si>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</si>
  <si>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</si>
  <si>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</si>
  <si>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</si>
  <si>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</si>
  <si>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</si>
  <si>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</si>
  <si>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</si>
  <si>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</si>
  <si>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</si>
  <si>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</si>
  <si>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</si>
  <si>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</si>
  <si>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</si>
  <si>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</si>
  <si>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</si>
  <si>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</si>
  <si>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</si>
  <si>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</si>
  <si>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</si>
  <si>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</si>
  <si>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</si>
  <si>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</si>
  <si>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</si>
  <si>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</si>
  <si>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</si>
  <si>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</si>
  <si>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</si>
  <si>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</si>
  <si>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</si>
  <si>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</si>
  <si>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</si>
  <si>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</si>
  <si>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</si>
  <si>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</si>
  <si>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</si>
  <si>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</si>
  <si>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</si>
  <si>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</si>
  <si>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</si>
  <si>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</si>
  <si>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</si>
  <si>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</si>
  <si>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</si>
  <si>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</si>
  <si>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</si>
  <si>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</si>
  <si>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</si>
  <si>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</si>
  <si>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</si>
  <si>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</si>
  <si>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</si>
  <si>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</si>
  <si>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</si>
  <si>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</si>
  <si>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</si>
  <si>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</si>
  <si>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</si>
  <si>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</si>
  <si>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</si>
  <si>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</si>
  <si>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</si>
  <si>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</si>
  <si>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</si>
  <si>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</si>
  <si>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</si>
  <si>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</si>
  <si>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</si>
  <si>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</si>
  <si>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</si>
  <si>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</si>
  <si>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</si>
  <si>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</si>
  <si>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</si>
  <si>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</si>
  <si>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</si>
  <si>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</si>
  <si>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</si>
  <si>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</si>
  <si>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</si>
  <si>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</si>
  <si>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</si>
  <si>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</si>
  <si>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</si>
  <si>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</si>
  <si>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</si>
  <si>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</si>
  <si>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</si>
  <si>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</si>
  <si>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</si>
  <si>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</si>
  <si>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</si>
  <si>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</si>
  <si>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</si>
  <si>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</si>
  <si>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</si>
  <si>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</si>
  <si>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</si>
  <si>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</si>
  <si>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</si>
  <si>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</si>
  <si>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</si>
  <si>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</si>
  <si>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</si>
  <si>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</si>
  <si>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</si>
  <si>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</si>
  <si>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</si>
  <si>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</si>
  <si>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</si>
  <si>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</si>
  <si>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</si>
  <si>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</si>
  <si>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</si>
  <si>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</si>
  <si>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</si>
  <si>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</si>
  <si>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</si>
  <si>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</si>
  <si>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</si>
  <si>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</si>
  <si>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</si>
  <si>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</si>
  <si>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</si>
  <si>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</si>
  <si>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</si>
  <si>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</si>
  <si>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</si>
  <si>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</si>
  <si>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</si>
  <si>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</si>
  <si>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</si>
  <si>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</si>
  <si>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</si>
  <si>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</si>
  <si>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</si>
  <si>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</si>
  <si>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</si>
  <si>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</si>
  <si>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</si>
  <si>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</si>
  <si>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</si>
  <si>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</si>
  <si>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</si>
  <si>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</si>
  <si>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</si>
  <si>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</si>
  <si>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</si>
  <si>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</si>
  <si>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</si>
  <si>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</si>
  <si>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</si>
  <si>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</si>
  <si>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</si>
  <si>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</si>
  <si>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</si>
  <si>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</si>
  <si>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</si>
  <si>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</si>
  <si>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</si>
  <si>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</si>
  <si>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</si>
  <si>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</si>
  <si>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</si>
  <si>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</si>
  <si>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</si>
  <si>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</si>
  <si>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</si>
  <si>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</si>
  <si>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</si>
  <si>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</si>
  <si>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</si>
  <si>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</si>
  <si>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</si>
  <si>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</si>
  <si>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</si>
  <si>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</si>
  <si>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</si>
  <si>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</si>
  <si>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</si>
  <si>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</si>
  <si>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</si>
  <si>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</si>
  <si>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</si>
  <si>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</si>
  <si>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</si>
  <si>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</si>
  <si>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</si>
  <si>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</si>
  <si>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</si>
  <si>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</si>
  <si>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</si>
  <si>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</si>
  <si>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</si>
  <si>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</si>
  <si>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</si>
  <si>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</si>
  <si>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</si>
  <si>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</si>
  <si>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</si>
  <si>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</si>
  <si>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</si>
  <si>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</si>
  <si>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</si>
  <si>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</si>
  <si>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</si>
  <si>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</si>
  <si>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</si>
  <si>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</si>
  <si>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</si>
  <si>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</si>
  <si>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</si>
  <si>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</si>
  <si>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</si>
  <si>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</si>
  <si>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</si>
  <si>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</si>
  <si>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</si>
  <si>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</si>
  <si>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</si>
  <si>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</si>
  <si>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</si>
  <si>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</si>
  <si>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</si>
  <si>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</si>
  <si>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</si>
  <si>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</si>
  <si>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</si>
  <si>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</si>
  <si>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</si>
  <si>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</si>
  <si>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</si>
  <si>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</si>
  <si>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</si>
  <si>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</si>
  <si>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</si>
  <si>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</si>
  <si>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</si>
  <si>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</si>
  <si>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</si>
  <si>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</si>
  <si>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</si>
  <si>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</si>
  <si>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</si>
  <si>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</si>
  <si>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</si>
  <si>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</si>
  <si>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</si>
  <si>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</si>
  <si>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</si>
  <si>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</si>
  <si>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</si>
  <si>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</si>
  <si>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</si>
  <si>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</si>
  <si>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</si>
  <si>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</si>
  <si>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</si>
  <si>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</si>
  <si>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</si>
  <si>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</si>
  <si>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</si>
  <si>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</si>
  <si>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</si>
  <si>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</si>
  <si>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</si>
  <si>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</si>
  <si>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</si>
  <si>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</si>
  <si>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</si>
  <si>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</si>
  <si>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</si>
  <si>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</si>
  <si>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</si>
  <si>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</si>
  <si>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</si>
  <si>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</si>
  <si>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</si>
  <si>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</si>
  <si>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</si>
  <si>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</si>
  <si>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</si>
  <si>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</si>
  <si>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</si>
  <si>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</si>
  <si>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</si>
  <si>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</si>
  <si>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</si>
  <si>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</si>
  <si>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</si>
  <si>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</si>
  <si>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</si>
  <si>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</si>
  <si>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</si>
  <si>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</si>
  <si>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</si>
  <si>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</si>
  <si>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</si>
  <si>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</si>
  <si>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</si>
  <si>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</si>
  <si>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</si>
  <si>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</si>
  <si>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</si>
  <si>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</si>
  <si>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</si>
  <si>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</si>
  <si>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</si>
  <si>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</si>
  <si>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</si>
  <si>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</si>
  <si>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</si>
  <si>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</si>
  <si>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</si>
  <si>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</si>
  <si>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</si>
  <si>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</si>
  <si>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</si>
  <si>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</si>
  <si>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</si>
  <si>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</si>
  <si>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</si>
  <si>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</si>
  <si>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</si>
  <si>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</si>
  <si>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</si>
  <si>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</si>
  <si>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</si>
  <si>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</si>
  <si>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</si>
  <si>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</si>
  <si>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</si>
  <si>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</si>
  <si>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</si>
  <si>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</si>
  <si>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</si>
  <si>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</si>
  <si>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</si>
  <si>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</si>
  <si>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</si>
  <si>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</si>
  <si>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</si>
  <si>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</si>
  <si>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</si>
  <si>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</si>
  <si>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</si>
  <si>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</si>
  <si>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</si>
  <si>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</si>
  <si>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</si>
  <si>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</si>
  <si>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</si>
  <si>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</si>
  <si>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</si>
  <si>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</si>
  <si>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</si>
  <si>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</si>
  <si>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</si>
  <si>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</si>
  <si>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</si>
  <si>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</si>
  <si>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</si>
  <si>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</si>
  <si>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</si>
  <si>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</si>
  <si>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</si>
  <si>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</si>
  <si>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</si>
  <si>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</si>
  <si>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</si>
  <si>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</si>
  <si>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</si>
  <si>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</si>
  <si>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</si>
  <si>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</si>
  <si>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</si>
  <si>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</si>
  <si>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</si>
  <si>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</si>
  <si>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</si>
  <si>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</si>
  <si>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</si>
  <si>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</si>
  <si>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</si>
  <si>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</si>
  <si>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</si>
  <si>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</si>
  <si>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</si>
  <si>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</si>
  <si>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</si>
  <si>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</si>
  <si>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</si>
  <si>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</si>
  <si>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</si>
  <si>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</si>
  <si>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</si>
  <si>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</si>
  <si>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</si>
  <si>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</si>
  <si>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</si>
  <si>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</si>
  <si>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</si>
  <si>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</si>
  <si>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</si>
  <si>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</si>
  <si>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</si>
  <si>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</si>
  <si>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</si>
  <si>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</si>
  <si>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</si>
  <si>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</si>
  <si>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</si>
  <si>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</si>
  <si>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</si>
  <si>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</si>
  <si>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</si>
  <si>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</si>
  <si>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</si>
  <si>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</si>
  <si>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</si>
  <si>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</si>
  <si>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</si>
  <si>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</si>
  <si>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</si>
  <si>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</si>
  <si>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</si>
  <si>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</si>
  <si>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</si>
  <si>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</si>
  <si>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</si>
  <si>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</si>
  <si>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</si>
  <si>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</si>
  <si>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</si>
  <si>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</si>
  <si>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</si>
  <si>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</si>
  <si>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</si>
  <si>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</si>
  <si>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</si>
  <si>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</si>
  <si>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</si>
  <si>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</si>
  <si>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</si>
  <si>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</si>
  <si>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</si>
  <si>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</si>
  <si>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</si>
  <si>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</si>
  <si>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</si>
  <si>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</si>
  <si>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</si>
  <si>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</si>
  <si>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</si>
  <si>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</si>
  <si>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</si>
  <si>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</si>
  <si>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</si>
  <si>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</si>
  <si>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</si>
  <si>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</si>
  <si>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</si>
  <si>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</si>
  <si>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</si>
  <si>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</si>
  <si>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</si>
  <si>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</si>
  <si>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</si>
  <si>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</si>
  <si>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</si>
  <si>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</si>
  <si>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</si>
  <si>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</si>
  <si>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</si>
  <si>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</si>
  <si>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</si>
  <si>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</si>
  <si>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</si>
  <si>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</si>
  <si>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</si>
  <si>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</si>
  <si>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</si>
  <si>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</si>
  <si>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</si>
  <si>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</si>
  <si>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</si>
  <si>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</si>
  <si>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</si>
  <si>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</si>
  <si>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</si>
  <si>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</si>
  <si>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</si>
  <si>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</si>
  <si>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</si>
  <si>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</si>
  <si>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</si>
  <si>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</si>
  <si>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</si>
  <si>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</si>
  <si>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</si>
  <si>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</si>
  <si>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</si>
  <si>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</si>
  <si>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</si>
  <si>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</si>
  <si>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</si>
  <si>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</si>
  <si>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</si>
  <si>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</si>
  <si>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</si>
  <si>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</si>
  <si>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</si>
  <si>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</si>
  <si>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</si>
  <si>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</si>
  <si>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</si>
  <si>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</si>
  <si>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</si>
  <si>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</si>
  <si>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</si>
  <si>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</si>
  <si>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</si>
  <si>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</si>
  <si>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</si>
  <si>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</si>
  <si>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</si>
  <si>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</si>
  <si>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</si>
  <si>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</si>
  <si>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</si>
  <si>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</si>
  <si>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</si>
  <si>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</si>
  <si>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</si>
  <si>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</si>
  <si>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</si>
  <si>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</si>
  <si>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</si>
  <si>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</si>
  <si>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</si>
  <si>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</si>
  <si>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</si>
  <si>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</si>
  <si>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</si>
  <si>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</si>
  <si>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</si>
  <si>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</si>
  <si>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</si>
  <si>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</si>
  <si>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</si>
  <si>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</si>
  <si>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</si>
  <si>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</si>
  <si>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</si>
  <si>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</si>
  <si>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</si>
  <si>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</si>
  <si>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</si>
  <si>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</si>
  <si>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</si>
  <si>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</si>
  <si>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</si>
  <si>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</si>
  <si>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</si>
  <si>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</si>
  <si>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</si>
  <si>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</si>
  <si>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</si>
  <si>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</si>
  <si>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</si>
  <si>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</si>
  <si>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</si>
  <si>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</si>
  <si>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</si>
  <si>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</si>
  <si>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</si>
  <si>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</si>
  <si>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</si>
  <si>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</si>
  <si>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</si>
  <si>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</si>
  <si>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</si>
  <si>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</si>
  <si>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</si>
  <si>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</si>
  <si>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</si>
  <si>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</si>
  <si>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</si>
  <si>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</si>
  <si>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</si>
  <si>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</si>
  <si>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</si>
  <si>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</si>
  <si>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</si>
  <si>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</si>
  <si>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</si>
  <si>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</si>
  <si>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</si>
  <si>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</si>
  <si>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</si>
  <si>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</si>
  <si>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</si>
  <si>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</si>
  <si>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</si>
  <si>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</si>
  <si>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</si>
  <si>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</si>
  <si>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</si>
  <si>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</si>
  <si>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</si>
  <si>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</si>
  <si>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</si>
  <si>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</si>
  <si>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</si>
  <si>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</si>
  <si>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</si>
  <si>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</si>
  <si>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</si>
  <si>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</si>
  <si>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</si>
  <si>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</si>
  <si>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</si>
  <si>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</si>
  <si>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</si>
  <si>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</si>
  <si>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</si>
  <si>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</si>
  <si>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</si>
  <si>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</si>
  <si>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</si>
  <si>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</si>
  <si>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</si>
  <si>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</si>
  <si>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</si>
  <si>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</si>
  <si>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</si>
  <si>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</si>
  <si>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</si>
  <si>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</si>
  <si>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</si>
  <si>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</si>
  <si>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</si>
  <si>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</si>
  <si>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</si>
  <si>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</si>
  <si>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</si>
  <si>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</si>
  <si>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</si>
  <si>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</si>
  <si>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</si>
  <si>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</si>
  <si>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</si>
  <si>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</si>
  <si>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</si>
  <si>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</si>
  <si>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</si>
  <si>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</si>
  <si>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</si>
  <si>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</si>
  <si>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</si>
  <si>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</si>
  <si>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</si>
  <si>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</si>
  <si>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</si>
  <si>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</si>
  <si>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</si>
  <si>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</si>
  <si>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</si>
  <si>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</si>
  <si>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</si>
  <si>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</si>
  <si>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</si>
  <si>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</si>
  <si>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</si>
  <si>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</si>
  <si>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</si>
  <si>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</si>
  <si>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</si>
  <si>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</si>
  <si>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</si>
  <si>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</si>
  <si>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</si>
  <si>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</si>
  <si>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</si>
  <si>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</si>
  <si>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</si>
  <si>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</si>
  <si>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</si>
  <si>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</si>
  <si>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</si>
  <si>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</si>
  <si>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</si>
  <si>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</si>
  <si>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</si>
  <si>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</si>
  <si>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</si>
  <si>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</si>
  <si>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</si>
  <si>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</si>
  <si>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</si>
  <si>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</si>
  <si>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</si>
  <si>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</si>
  <si>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</si>
  <si>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</si>
  <si>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</si>
  <si>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</si>
  <si>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</si>
  <si>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</si>
  <si>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</si>
  <si>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</si>
  <si>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</si>
  <si>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</si>
  <si>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</si>
  <si>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</si>
  <si>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</si>
  <si>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</si>
  <si>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</si>
  <si>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</si>
  <si>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</si>
  <si>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</si>
  <si>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</si>
  <si>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</si>
  <si>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</si>
  <si>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</si>
  <si>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</si>
  <si>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</si>
  <si>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</si>
  <si>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</si>
  <si>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</si>
  <si>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</si>
  <si>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</si>
  <si>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</si>
  <si>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</si>
  <si>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</si>
  <si>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</si>
  <si>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</si>
  <si>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</si>
  <si>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</si>
  <si>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</si>
  <si>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</si>
  <si>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</si>
  <si>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</si>
  <si>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</si>
  <si>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</si>
  <si>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</si>
  <si>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</si>
  <si>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</si>
  <si>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</si>
  <si>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</si>
  <si>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</si>
  <si>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</si>
  <si>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</si>
  <si>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</si>
  <si>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</si>
  <si>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</si>
  <si>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</si>
  <si>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</si>
  <si>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</si>
  <si>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</si>
  <si>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</si>
  <si>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</si>
  <si>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</si>
  <si>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</si>
  <si>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</si>
  <si>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</si>
  <si>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</si>
  <si>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</si>
  <si>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</si>
  <si>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</si>
  <si>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</si>
  <si>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</si>
  <si>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</si>
  <si>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</si>
  <si>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</si>
  <si>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</si>
  <si>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</si>
  <si>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</si>
  <si>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</si>
  <si>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</si>
  <si>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</si>
  <si>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</si>
  <si>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</si>
  <si>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</si>
  <si>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</si>
  <si>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</si>
  <si>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</si>
  <si>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</si>
  <si>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</si>
  <si>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</si>
  <si>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</si>
  <si>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</si>
  <si>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</si>
  <si>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</si>
  <si>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</si>
  <si>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</si>
  <si>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</si>
  <si>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</si>
  <si>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</si>
  <si>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</si>
  <si>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</si>
  <si>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</si>
  <si>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</si>
  <si>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</si>
  <si>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</si>
  <si>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</si>
  <si>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</si>
  <si>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</si>
  <si>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</si>
  <si>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</si>
  <si>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</si>
  <si>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</si>
  <si>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</si>
  <si>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</si>
  <si>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</si>
  <si>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</si>
  <si>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</si>
  <si>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</si>
  <si>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</si>
  <si>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</si>
  <si>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</si>
  <si>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</si>
  <si>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</si>
  <si>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</si>
  <si>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</si>
  <si>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</si>
  <si>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</si>
  <si>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</si>
  <si>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</si>
  <si>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</si>
  <si>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</si>
  <si>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</si>
  <si>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</si>
  <si>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</si>
  <si>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</si>
  <si>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</si>
  <si>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</si>
  <si>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</si>
  <si>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</si>
  <si>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</si>
  <si>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</si>
  <si>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</si>
  <si>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</si>
  <si>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</si>
  <si>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</si>
  <si>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</si>
  <si>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</si>
  <si>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</si>
  <si>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</si>
  <si>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</si>
  <si>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</si>
  <si>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</si>
  <si>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</si>
  <si>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</si>
  <si>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</si>
  <si>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</si>
  <si>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</si>
  <si>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</si>
  <si>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</si>
  <si>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</si>
  <si>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</si>
  <si>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</si>
  <si>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</si>
  <si>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</si>
  <si>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</si>
  <si>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</si>
  <si>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</si>
  <si>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</si>
  <si>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</si>
  <si>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</si>
  <si>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</si>
  <si>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</si>
  <si>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</si>
  <si>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</si>
  <si>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</si>
  <si>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</si>
  <si>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</si>
  <si>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</si>
  <si>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</si>
  <si>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</si>
  <si>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</si>
  <si>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</si>
  <si>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</si>
  <si>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</si>
  <si>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</si>
  <si>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</si>
  <si>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</si>
  <si>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</si>
  <si>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</si>
  <si>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</si>
  <si>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</si>
  <si>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</si>
  <si>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</si>
  <si>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</si>
  <si>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</si>
  <si>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</si>
  <si>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</si>
  <si>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</si>
  <si>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</si>
  <si>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</si>
  <si>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</si>
  <si>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</si>
  <si>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</si>
  <si>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</si>
  <si>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</si>
  <si>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</si>
  <si>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</si>
  <si>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</si>
  <si>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</si>
  <si>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</si>
  <si>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</si>
  <si>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</si>
  <si>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</si>
  <si>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</si>
  <si>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</si>
  <si>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</si>
  <si>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</si>
  <si>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</si>
  <si>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</si>
  <si>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</si>
  <si>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</si>
  <si>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</si>
  <si>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</si>
  <si>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</si>
  <si>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</si>
  <si>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</si>
  <si>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</si>
  <si>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</si>
  <si>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</si>
  <si>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</si>
  <si>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</si>
  <si>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</si>
  <si>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</si>
  <si>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</si>
  <si>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</si>
  <si>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</si>
  <si>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</si>
  <si>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</si>
  <si>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</si>
  <si>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</si>
  <si>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</si>
  <si>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</si>
  <si>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</si>
  <si>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</si>
  <si>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</si>
  <si>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</si>
  <si>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</si>
  <si>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</si>
  <si>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</si>
  <si>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</si>
  <si>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</si>
  <si>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</si>
  <si>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</si>
  <si>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</si>
  <si>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</si>
  <si>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</si>
  <si>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</si>
  <si>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</si>
  <si>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</si>
  <si>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</si>
  <si>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</si>
  <si>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</si>
  <si>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</si>
  <si>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</si>
  <si>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</si>
  <si>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</si>
  <si>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</si>
  <si>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</si>
  <si>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</si>
  <si>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</si>
  <si>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</si>
  <si>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</si>
  <si>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</si>
  <si>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</si>
  <si>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</si>
  <si>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</si>
  <si>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</si>
  <si>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</si>
  <si>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</si>
  <si>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</si>
  <si>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</si>
  <si>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</si>
  <si>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</si>
  <si>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</si>
  <si>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</si>
  <si>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</si>
  <si>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</si>
  <si>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</si>
  <si>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</si>
  <si>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</si>
  <si>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</si>
  <si>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</si>
  <si>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</si>
  <si>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</si>
  <si>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</si>
  <si>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</si>
  <si>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</si>
  <si>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</si>
  <si>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</si>
  <si>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</si>
  <si>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</si>
  <si>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</si>
  <si>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</si>
  <si>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</si>
  <si>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</si>
  <si>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</si>
  <si>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</si>
  <si>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</si>
  <si>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</si>
  <si>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</si>
  <si>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</si>
  <si>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</si>
  <si>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</si>
  <si>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</si>
  <si>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</si>
  <si>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</si>
  <si>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</si>
  <si>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</si>
  <si>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</si>
  <si>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</si>
  <si>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</si>
  <si>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</si>
  <si>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</si>
  <si>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</si>
  <si>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</si>
  <si>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</si>
  <si>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</si>
  <si>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</si>
  <si>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</si>
  <si>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</si>
  <si>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</si>
  <si>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</si>
  <si>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</si>
  <si>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</si>
  <si>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</si>
  <si>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</si>
  <si>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</si>
  <si>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</si>
  <si>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</si>
  <si>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</si>
  <si>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</si>
  <si>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</si>
  <si>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</si>
  <si>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</si>
  <si>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</si>
  <si>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</si>
  <si>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</si>
  <si>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</si>
  <si>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</si>
  <si>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</si>
  <si>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</si>
  <si>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</si>
  <si>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</si>
  <si>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</si>
  <si>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</si>
  <si>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</si>
  <si>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</si>
  <si>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</si>
  <si>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</si>
  <si>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</si>
  <si>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</si>
  <si>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</si>
  <si>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</si>
  <si>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</si>
  <si>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</si>
  <si>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</si>
  <si>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</si>
  <si>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</si>
  <si>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</si>
  <si>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</si>
  <si>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</si>
  <si>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</si>
  <si>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</si>
  <si>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</si>
  <si>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</si>
  <si>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</si>
  <si>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</si>
  <si>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</si>
  <si>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</si>
  <si>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</si>
  <si>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</si>
  <si>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</si>
  <si>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</si>
  <si>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</si>
  <si>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</si>
  <si>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</si>
  <si>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</si>
  <si>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</si>
  <si>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</si>
  <si>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</si>
  <si>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</si>
  <si>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</si>
  <si>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</si>
  <si>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</si>
  <si>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</si>
  <si>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</si>
  <si>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</si>
  <si>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</si>
  <si>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</si>
  <si>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</si>
  <si>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</si>
  <si>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</si>
  <si>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</si>
  <si>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</si>
  <si>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</si>
  <si>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</si>
  <si>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</si>
  <si>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</si>
  <si>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</si>
  <si>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</si>
  <si>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</si>
  <si>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</si>
  <si>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</si>
  <si>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</si>
  <si>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</si>
  <si>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</si>
  <si>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</si>
  <si>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</si>
  <si>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</si>
  <si>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</si>
  <si>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</si>
  <si>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</si>
  <si>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</si>
  <si>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</si>
  <si>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</si>
  <si>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</si>
  <si>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</si>
  <si>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</si>
  <si>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</si>
  <si>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</si>
  <si>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</si>
  <si>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</si>
  <si>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</si>
  <si>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</si>
  <si>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</si>
  <si>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</si>
  <si>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</si>
  <si>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</si>
  <si>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</si>
  <si>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</si>
  <si>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</si>
  <si>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</si>
  <si>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</si>
  <si>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</si>
  <si>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</si>
  <si>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</si>
  <si>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</si>
  <si>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</si>
  <si>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</si>
  <si>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</si>
  <si>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</si>
  <si>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</si>
  <si>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</si>
  <si>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</si>
  <si>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</si>
  <si>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</si>
  <si>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</si>
  <si>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</si>
  <si>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</si>
  <si>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</si>
  <si>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</si>
  <si>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</si>
  <si>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</si>
  <si>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</si>
  <si>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</si>
  <si>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</si>
  <si>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</si>
  <si>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</si>
  <si>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</si>
  <si>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</si>
  <si>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</si>
  <si>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</si>
  <si>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</si>
  <si>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</si>
  <si>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</si>
  <si>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</si>
  <si>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</si>
  <si>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</si>
  <si>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</si>
  <si>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</si>
  <si>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</si>
  <si>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</si>
  <si>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</si>
  <si>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</si>
  <si>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</si>
  <si>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</si>
  <si>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</si>
  <si>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</si>
  <si>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</si>
  <si>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</si>
  <si>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</si>
  <si>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</si>
  <si>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</si>
  <si>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</si>
  <si>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</si>
  <si>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</si>
  <si>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</si>
  <si>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</si>
  <si>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</si>
  <si>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</si>
  <si>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</si>
  <si>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</si>
  <si>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</si>
  <si>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</si>
  <si>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</si>
  <si>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</si>
  <si>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</si>
  <si>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</si>
  <si>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</si>
  <si>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</si>
  <si>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</si>
  <si>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</si>
  <si>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</si>
  <si>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</si>
  <si>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</si>
  <si>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</si>
  <si>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</si>
  <si>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</si>
  <si>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</si>
  <si>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</si>
  <si>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</si>
  <si>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</si>
  <si>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</si>
  <si>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</si>
  <si>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</si>
  <si>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</si>
  <si>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</si>
  <si>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</si>
  <si>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</si>
  <si>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</si>
  <si>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</si>
  <si>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</si>
  <si>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</si>
  <si>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</si>
  <si>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</si>
  <si>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</si>
  <si>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</si>
  <si>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</si>
  <si>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</si>
  <si>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</si>
  <si>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</si>
  <si>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</si>
  <si>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</si>
  <si>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</si>
  <si>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</si>
  <si>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</si>
  <si>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</si>
  <si>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</si>
  <si>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</si>
  <si>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</si>
  <si>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</si>
  <si>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</si>
  <si>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</si>
  <si>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</si>
  <si>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</si>
  <si>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</si>
  <si>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</si>
  <si>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</si>
  <si>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</si>
  <si>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</si>
  <si>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</si>
  <si>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</si>
  <si>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</si>
  <si>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</si>
  <si>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</si>
  <si>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</si>
  <si>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</si>
  <si>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</si>
  <si>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</si>
  <si>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</si>
  <si>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</si>
  <si>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</si>
  <si>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</si>
  <si>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</si>
  <si>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</si>
  <si>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</si>
  <si>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</si>
  <si>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</si>
  <si>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</si>
  <si>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</si>
  <si>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</si>
  <si>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</si>
  <si>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</si>
  <si>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</si>
  <si>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</si>
  <si>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</si>
  <si>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</si>
  <si>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</si>
  <si>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</si>
  <si>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</si>
  <si>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</si>
  <si>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</si>
  <si>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</si>
  <si>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</si>
  <si>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</si>
  <si>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</si>
  <si>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</si>
  <si>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</si>
  <si>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</si>
  <si>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</si>
  <si>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</si>
  <si>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</si>
  <si>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</si>
  <si>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</si>
  <si>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</si>
  <si>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</si>
  <si>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</si>
  <si>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</si>
  <si>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</si>
  <si>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</si>
  <si>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</si>
  <si>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</si>
  <si>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</si>
  <si>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</si>
  <si>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</si>
  <si>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</si>
  <si>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</si>
  <si>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</si>
  <si>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</si>
  <si>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</si>
  <si>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</si>
  <si>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</si>
  <si>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</si>
  <si>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</si>
  <si>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</si>
  <si>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</si>
  <si>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</si>
  <si>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</si>
  <si>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</si>
  <si>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</si>
  <si>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</si>
  <si>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</si>
  <si>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</si>
  <si>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</si>
  <si>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</si>
  <si>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</si>
  <si>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</si>
  <si>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</si>
  <si>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</si>
  <si>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</si>
  <si>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</si>
  <si>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</si>
  <si>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</si>
  <si>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</si>
  <si>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</si>
  <si>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</si>
  <si>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</si>
  <si>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</si>
  <si>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</si>
  <si>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</si>
  <si>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</si>
  <si>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</si>
  <si>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</si>
  <si>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</si>
  <si>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</si>
  <si>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</si>
  <si>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</si>
  <si>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</si>
  <si>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</si>
  <si>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</si>
  <si>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</si>
  <si>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</si>
  <si>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</si>
  <si>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</si>
  <si>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</si>
  <si>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</si>
  <si>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</si>
  <si>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</si>
  <si>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</si>
  <si>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</si>
  <si>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</si>
  <si>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</si>
  <si>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</si>
  <si>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</si>
  <si>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</si>
  <si>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</si>
  <si>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</si>
  <si>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</si>
  <si>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</si>
  <si>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</si>
  <si>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</si>
  <si>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</si>
  <si>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</si>
  <si>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</si>
  <si>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</si>
  <si>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</si>
  <si>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</si>
  <si>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</si>
  <si>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</si>
  <si>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</si>
  <si>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</si>
  <si>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</si>
  <si>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</si>
  <si>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</si>
  <si>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</si>
  <si>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</si>
  <si>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</si>
  <si>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</si>
  <si>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</si>
  <si>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</si>
  <si>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</si>
  <si>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</si>
  <si>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</si>
  <si>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</si>
  <si>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</si>
  <si>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</si>
  <si>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</si>
  <si>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</si>
  <si>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</si>
  <si>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</si>
  <si>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</si>
  <si>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</si>
  <si>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</si>
  <si>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</si>
  <si>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</si>
  <si>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</si>
  <si>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</si>
  <si>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</si>
  <si>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</si>
  <si>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</si>
  <si>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</si>
  <si>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</si>
  <si>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</si>
  <si>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</si>
  <si>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</si>
  <si>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</si>
  <si>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</si>
  <si>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</si>
  <si>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</si>
  <si>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</si>
  <si>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</si>
  <si>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</si>
  <si>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</si>
  <si>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</si>
  <si>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</si>
  <si>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</si>
  <si>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</si>
  <si>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</si>
  <si>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</si>
  <si>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</si>
  <si>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</si>
  <si>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</si>
  <si>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</si>
  <si>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</si>
  <si>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</si>
  <si>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</si>
  <si>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</si>
  <si>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</si>
  <si>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</si>
  <si>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</si>
  <si>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</si>
  <si>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</si>
  <si>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</si>
  <si>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</si>
  <si>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</si>
  <si>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</si>
  <si>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</si>
  <si>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</si>
  <si>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</si>
  <si>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</si>
  <si>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</si>
  <si>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</si>
  <si>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</si>
  <si>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</si>
  <si>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</si>
  <si>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</si>
  <si>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</si>
  <si>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</si>
  <si>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</si>
  <si>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</si>
  <si>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</si>
  <si>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</si>
  <si>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</si>
  <si>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</si>
  <si>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</si>
  <si>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</si>
  <si>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</si>
  <si>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</si>
  <si>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</si>
  <si>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</si>
  <si>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</si>
  <si>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</si>
  <si>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</si>
  <si>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</si>
  <si>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</si>
  <si>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</si>
  <si>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</si>
  <si>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</si>
  <si>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</si>
  <si>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</si>
  <si>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</si>
  <si>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</si>
  <si>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</si>
  <si>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</si>
  <si>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</si>
  <si>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</si>
  <si>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</si>
  <si>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</si>
  <si>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</si>
  <si>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</si>
  <si>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</si>
  <si>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</si>
  <si>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</si>
  <si>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</si>
  <si>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</si>
  <si>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</si>
  <si>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</si>
  <si>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</si>
  <si>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</si>
  <si>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</si>
  <si>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</si>
  <si>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</si>
  <si>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</si>
  <si>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</si>
  <si>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</si>
  <si>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</si>
  <si>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</si>
  <si>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</si>
  <si>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</si>
  <si>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</si>
  <si>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</si>
  <si>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</si>
  <si>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</si>
  <si>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</si>
  <si>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</si>
  <si>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</si>
  <si>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</si>
  <si>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</si>
  <si>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</si>
  <si>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</si>
  <si>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</si>
  <si>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</si>
  <si>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</si>
  <si>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</si>
  <si>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</si>
  <si>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</si>
  <si>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</si>
  <si>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</si>
  <si>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</si>
  <si>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</si>
  <si>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</si>
  <si>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</si>
  <si>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</si>
  <si>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</si>
  <si>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</si>
  <si>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</si>
  <si>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</si>
  <si>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</si>
  <si>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</si>
  <si>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</si>
  <si>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</si>
  <si>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</si>
  <si>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</si>
  <si>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</si>
  <si>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</si>
  <si>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</si>
  <si>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</si>
  <si>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</si>
  <si>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</si>
  <si>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</si>
  <si>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</si>
  <si>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</si>
  <si>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</si>
  <si>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</si>
  <si>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</si>
  <si>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</si>
  <si>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</si>
  <si>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</si>
  <si>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</si>
  <si>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</si>
  <si>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</si>
  <si>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</si>
  <si>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</si>
  <si>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</si>
  <si>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</si>
  <si>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</si>
  <si>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</si>
  <si>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</si>
  <si>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</si>
  <si>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</si>
  <si>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</si>
  <si>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</si>
  <si>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</si>
  <si>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</si>
  <si>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</si>
  <si>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</si>
  <si>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</si>
  <si>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</si>
  <si>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</si>
  <si>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</si>
  <si>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</si>
  <si>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</si>
  <si>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</si>
  <si>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</si>
  <si>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</si>
  <si>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</si>
  <si>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</si>
  <si>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</si>
  <si>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</si>
  <si>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</si>
  <si>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</si>
  <si>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</si>
  <si>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</si>
  <si>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</si>
  <si>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</si>
  <si>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</si>
  <si>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</si>
  <si>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</si>
  <si>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</si>
  <si>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</si>
  <si>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</si>
  <si>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</si>
  <si>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</si>
  <si>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</si>
  <si>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</si>
  <si>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</si>
  <si>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</si>
  <si>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</si>
  <si>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</si>
  <si>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</si>
  <si>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</si>
  <si>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</si>
  <si>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</si>
  <si>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</si>
  <si>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</si>
  <si>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</si>
  <si>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</si>
  <si>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</si>
  <si>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</si>
  <si>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</si>
  <si>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</si>
  <si>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</si>
  <si>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</si>
  <si>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</si>
  <si>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</si>
  <si>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</si>
  <si>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</si>
  <si>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</si>
  <si>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</si>
  <si>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</si>
  <si>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</si>
  <si>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</si>
  <si>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</si>
  <si>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</si>
  <si>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</si>
  <si>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</si>
  <si>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</si>
  <si>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</si>
  <si>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</si>
  <si>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</si>
  <si>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</si>
  <si>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</si>
  <si>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</si>
  <si>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</si>
  <si>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</si>
  <si>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</si>
  <si>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</si>
  <si>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</si>
  <si>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</si>
  <si>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</si>
  <si>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</si>
  <si>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</si>
  <si>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</si>
  <si>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</si>
  <si>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</si>
  <si>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</si>
  <si>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</si>
  <si>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</si>
  <si>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</si>
  <si>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</si>
  <si>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</si>
  <si>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</si>
  <si>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</si>
  <si>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</si>
  <si>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</si>
  <si>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</si>
  <si>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</si>
  <si>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</si>
  <si>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</si>
  <si>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</si>
  <si>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</si>
  <si>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</si>
  <si>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</si>
  <si>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</si>
  <si>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</si>
  <si>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</si>
  <si>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</si>
  <si>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</si>
  <si>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</si>
  <si>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</si>
  <si>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</si>
  <si>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</si>
  <si>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</si>
  <si>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</si>
  <si>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</si>
  <si>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</si>
  <si>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</si>
  <si>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</si>
  <si>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</si>
  <si>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</si>
  <si>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</si>
  <si>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</si>
  <si>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</si>
  <si>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</si>
  <si>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</si>
  <si>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</si>
  <si>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</si>
  <si>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</si>
  <si>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</si>
  <si>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</si>
  <si>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</si>
  <si>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</si>
  <si>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</si>
  <si>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</si>
  <si>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</si>
  <si>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</si>
  <si>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</si>
  <si>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</si>
  <si>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</si>
  <si>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</si>
  <si>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</si>
  <si>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</si>
  <si>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</si>
  <si>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</si>
  <si>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</si>
  <si>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</si>
  <si>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</si>
  <si>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</si>
  <si>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</si>
  <si>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</si>
  <si>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</si>
  <si>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</si>
  <si>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</si>
  <si>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</si>
  <si>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</si>
  <si>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</si>
  <si>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</si>
  <si>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</si>
  <si>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</si>
  <si>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</si>
  <si>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</si>
  <si>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</si>
  <si>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</si>
  <si>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</si>
  <si>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</si>
  <si>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</si>
  <si>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</si>
  <si>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</si>
  <si>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</si>
  <si>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</si>
  <si>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</si>
  <si>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</si>
  <si>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</si>
  <si>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</si>
  <si>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</si>
  <si>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</si>
  <si>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</si>
  <si>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</si>
  <si>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</si>
  <si>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</si>
  <si>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</si>
  <si>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</si>
  <si>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</si>
  <si>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</si>
  <si>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</si>
  <si>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</si>
  <si>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</si>
  <si>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</si>
  <si>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</si>
  <si>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</si>
  <si>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</si>
  <si>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</si>
  <si>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</si>
  <si>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</si>
  <si>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</si>
  <si>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</si>
  <si>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</si>
  <si>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</si>
  <si>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</si>
  <si>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</si>
  <si>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</si>
  <si>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</si>
  <si>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</si>
  <si>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</si>
  <si>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</si>
  <si>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</si>
  <si>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</si>
  <si>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</si>
  <si>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</si>
  <si>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</si>
  <si>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</si>
  <si>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</si>
  <si>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</si>
  <si>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</si>
  <si>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</si>
  <si>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</si>
  <si>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</si>
  <si>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</si>
  <si>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</si>
  <si>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</si>
  <si>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</si>
  <si>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</si>
  <si>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</si>
  <si>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</si>
  <si>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</si>
  <si>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</si>
  <si>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</si>
  <si>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</si>
  <si>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</si>
  <si>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</si>
  <si>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</si>
  <si>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</si>
  <si>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</si>
  <si>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</si>
  <si>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</si>
  <si>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</si>
  <si>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</si>
  <si>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</si>
  <si>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</si>
  <si>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</si>
  <si>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</si>
  <si>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</si>
  <si>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</si>
  <si>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</si>
  <si>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</si>
  <si>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</si>
  <si>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</si>
  <si>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</si>
  <si>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</si>
  <si>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</si>
  <si>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</si>
  <si>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</si>
  <si>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</si>
  <si>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</si>
  <si>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</si>
  <si>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</si>
  <si>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</si>
  <si>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</si>
  <si>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</si>
  <si>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</si>
  <si>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</si>
  <si>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</si>
  <si>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</si>
  <si>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</si>
  <si>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</si>
  <si>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</si>
  <si>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</si>
  <si>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</si>
  <si>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</si>
  <si>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</si>
  <si>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</si>
  <si>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</si>
  <si>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</si>
  <si>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</si>
  <si>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</si>
  <si>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</si>
  <si>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</si>
  <si>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</si>
  <si>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</si>
  <si>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</si>
  <si>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</si>
  <si>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</si>
  <si>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</si>
  <si>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</si>
  <si>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</si>
  <si>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</si>
  <si>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</si>
  <si>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</si>
  <si>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</si>
  <si>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</si>
  <si>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</si>
  <si>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</si>
  <si>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</si>
  <si>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</si>
  <si>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</si>
  <si>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</si>
  <si>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</si>
  <si>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</si>
  <si>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</si>
  <si>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</si>
  <si>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</si>
  <si>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</si>
  <si>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</si>
  <si>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</si>
  <si>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</si>
  <si>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</si>
  <si>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</si>
  <si>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</si>
  <si>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</si>
  <si>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</si>
  <si>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</si>
  <si>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</si>
  <si>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</si>
  <si>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</si>
  <si>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</si>
  <si>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</si>
  <si>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</si>
  <si>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</si>
  <si>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</si>
  <si>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</si>
  <si>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</si>
  <si>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</si>
  <si>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</si>
  <si>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</si>
  <si>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</si>
  <si>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</si>
  <si>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</si>
  <si>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</si>
  <si>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</si>
  <si>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</si>
  <si>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</si>
  <si>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</si>
  <si>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</si>
  <si>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</si>
  <si>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</si>
  <si>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</si>
  <si>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</si>
  <si>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</si>
  <si>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</si>
  <si>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</si>
  <si>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</si>
  <si>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</si>
  <si>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</si>
  <si>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</si>
  <si>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</si>
  <si>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</si>
  <si>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</si>
  <si>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</si>
  <si>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</si>
  <si>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</si>
  <si>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</si>
  <si>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</si>
  <si>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</si>
  <si>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</si>
  <si>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</si>
  <si>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</si>
  <si>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</si>
  <si>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</si>
  <si>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</si>
  <si>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</si>
  <si>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</si>
  <si>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</si>
  <si>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</si>
  <si>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</si>
  <si>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</si>
  <si>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</si>
  <si>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</si>
  <si>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</si>
  <si>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</si>
  <si>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</si>
  <si>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</si>
  <si>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</si>
  <si>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</si>
  <si>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</si>
  <si>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</si>
  <si>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</si>
  <si>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</si>
  <si>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</si>
  <si>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</si>
  <si>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</si>
  <si>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</si>
  <si>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</si>
  <si>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</si>
  <si>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</si>
  <si>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</si>
  <si>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</si>
  <si>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</si>
  <si>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</si>
  <si>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</si>
  <si>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</si>
  <si>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</si>
  <si>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</si>
  <si>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</si>
  <si>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</si>
  <si>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</si>
  <si>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</si>
  <si>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</si>
  <si>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</si>
  <si>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</si>
  <si>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</si>
  <si>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</si>
  <si>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</si>
  <si>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</si>
  <si>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</si>
  <si>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</si>
  <si>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</si>
  <si>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</si>
  <si>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</si>
  <si>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</si>
  <si>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</si>
  <si>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</si>
  <si>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</si>
  <si>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</si>
  <si>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</si>
  <si>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</si>
  <si>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</si>
  <si>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</si>
  <si>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</si>
  <si>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</si>
  <si>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</si>
  <si>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</si>
  <si>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</si>
  <si>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</si>
  <si>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</si>
  <si>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</si>
  <si>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</si>
  <si>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</si>
  <si>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</si>
  <si>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</si>
  <si>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</si>
  <si>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</si>
  <si>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</si>
  <si>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</si>
  <si>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</si>
  <si>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</si>
  <si>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</si>
  <si>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</si>
  <si>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</si>
  <si>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</si>
  <si>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</si>
  <si>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</si>
  <si>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</si>
  <si>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</si>
  <si>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</si>
  <si>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</si>
  <si>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</si>
  <si>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</si>
  <si>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</si>
  <si>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</si>
  <si>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</si>
  <si>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</si>
  <si>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</si>
  <si>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</si>
  <si>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</si>
  <si>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</si>
  <si>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</si>
  <si>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</si>
  <si>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</si>
  <si>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</si>
  <si>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</si>
  <si>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</si>
  <si>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</si>
  <si>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</si>
  <si>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</si>
  <si>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</si>
  <si>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</si>
  <si>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</si>
  <si>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</si>
  <si>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</si>
  <si>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</si>
  <si>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</si>
  <si>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</si>
  <si>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</si>
  <si>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</si>
  <si>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</si>
  <si>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</si>
  <si>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</si>
  <si>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</si>
  <si>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</si>
  <si>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</si>
  <si>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</si>
  <si>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</si>
  <si>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</si>
  <si>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</si>
  <si>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</si>
  <si>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</si>
  <si>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</si>
  <si>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</si>
  <si>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</si>
  <si>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</si>
  <si>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</si>
  <si>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</si>
  <si>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</si>
  <si>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</si>
  <si>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</si>
  <si>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</si>
  <si>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</si>
  <si>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</si>
  <si>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</si>
  <si>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</si>
  <si>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</si>
  <si>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</si>
  <si>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</si>
  <si>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</si>
  <si>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</si>
  <si>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</si>
  <si>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</si>
  <si>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</si>
  <si>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</si>
  <si>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</si>
  <si>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</si>
  <si>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</si>
  <si>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</si>
  <si>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</si>
  <si>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</si>
  <si>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</si>
  <si>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</si>
  <si>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</si>
  <si>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</si>
  <si>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</si>
  <si>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</si>
  <si>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</si>
  <si>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</si>
  <si>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</si>
  <si>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</si>
  <si>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</si>
  <si>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</si>
  <si>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</si>
  <si>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</si>
  <si>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</si>
  <si>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</si>
  <si>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</si>
  <si>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</si>
  <si>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</si>
  <si>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</si>
  <si>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</si>
  <si>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</si>
  <si>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</si>
  <si>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</si>
  <si>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</si>
  <si>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</si>
  <si>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</si>
  <si>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</si>
  <si>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</si>
  <si>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</si>
  <si>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</si>
  <si>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</si>
  <si>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</si>
  <si>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</si>
  <si>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</si>
  <si>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</si>
  <si>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</si>
  <si>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</si>
  <si>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</si>
  <si>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</si>
  <si>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</si>
  <si>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</si>
  <si>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</si>
  <si>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</si>
  <si>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</si>
  <si>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</si>
  <si>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</si>
  <si>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</si>
  <si>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</si>
  <si>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</si>
  <si>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</si>
  <si>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</si>
  <si>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</si>
  <si>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</si>
  <si>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</si>
  <si>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</si>
  <si>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</si>
  <si>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</si>
  <si>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</si>
  <si>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</si>
  <si>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</si>
  <si>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</si>
  <si>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</si>
  <si>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</si>
  <si>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</si>
  <si>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</si>
  <si>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</si>
  <si>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</si>
  <si>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</si>
  <si>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</si>
  <si>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</si>
  <si>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</si>
  <si>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</si>
  <si>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</si>
  <si>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</si>
  <si>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</si>
  <si>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</si>
  <si>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</si>
  <si>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</si>
  <si>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</si>
  <si>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</si>
  <si>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</si>
  <si>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</si>
  <si>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</si>
  <si>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</si>
  <si>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</si>
  <si>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</si>
  <si>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</si>
  <si>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</si>
  <si>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</si>
  <si>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</si>
  <si>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</si>
  <si>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</si>
  <si>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</si>
  <si>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</si>
  <si>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</si>
  <si>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</si>
  <si>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</si>
  <si>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</si>
  <si>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</si>
  <si>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</si>
  <si>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</si>
  <si>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</si>
  <si>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</si>
  <si>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</si>
  <si>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</si>
  <si>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</si>
  <si>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</si>
  <si>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</si>
  <si>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</si>
  <si>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</si>
  <si>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</si>
  <si>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</si>
  <si>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</si>
  <si>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</si>
  <si>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</si>
  <si>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</si>
  <si>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</si>
  <si>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</si>
  <si>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</si>
  <si>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</si>
  <si>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</si>
  <si>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</si>
  <si>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</si>
  <si>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</si>
  <si>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</si>
  <si>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</si>
  <si>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</si>
  <si>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</si>
  <si>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</si>
  <si>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</si>
  <si>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</si>
  <si>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</si>
  <si>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</si>
  <si>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</si>
  <si>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</si>
  <si>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</si>
  <si>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</si>
  <si>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</si>
  <si>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</si>
  <si>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</si>
  <si>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</si>
  <si>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</si>
  <si>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</si>
  <si>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</si>
  <si>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</si>
  <si>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</si>
  <si>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</si>
  <si>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</si>
  <si>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</si>
  <si>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</si>
  <si>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</si>
  <si>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</si>
  <si>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</si>
  <si>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</si>
  <si>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</si>
  <si>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</si>
  <si>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</si>
  <si>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</si>
  <si>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</si>
  <si>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</si>
  <si>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</si>
  <si>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</si>
  <si>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</si>
  <si>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</si>
  <si>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</si>
  <si>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</si>
  <si>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</si>
  <si>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</si>
  <si>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</si>
  <si>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</si>
  <si>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</si>
  <si>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</si>
  <si>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</si>
  <si>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</si>
  <si>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</si>
  <si>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</si>
  <si>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</si>
  <si>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</si>
  <si>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</si>
  <si>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</si>
  <si>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</si>
  <si>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</si>
  <si>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</si>
  <si>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</si>
  <si>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</si>
  <si>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</si>
  <si>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</si>
  <si>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</si>
  <si>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</si>
  <si>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</si>
  <si>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</si>
  <si>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</si>
  <si>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</si>
  <si>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</si>
  <si>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</si>
  <si>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</si>
  <si>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</si>
  <si>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</si>
  <si>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</si>
  <si>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</si>
  <si>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</si>
  <si>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</si>
  <si>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</si>
  <si>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</si>
  <si>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</si>
  <si>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</si>
  <si>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</si>
  <si>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</si>
  <si>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</si>
  <si>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</si>
  <si>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</si>
  <si>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</si>
  <si>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</si>
  <si>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</si>
  <si>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</si>
  <si>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</si>
  <si>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</si>
  <si>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</si>
  <si>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</si>
  <si>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</si>
  <si>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</si>
  <si>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</si>
  <si>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</si>
  <si>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</si>
  <si>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</si>
  <si>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</si>
  <si>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</si>
  <si>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</si>
  <si>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</si>
  <si>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</si>
  <si>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</si>
  <si>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</si>
  <si>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</si>
  <si>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</si>
  <si>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</si>
  <si>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</si>
  <si>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</si>
  <si>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</si>
  <si>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</si>
  <si>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</si>
  <si>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</si>
  <si>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</si>
  <si>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</si>
  <si>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</si>
  <si>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</si>
  <si>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</si>
  <si>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</si>
  <si>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</si>
  <si>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</si>
  <si>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</si>
  <si>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</si>
  <si>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</si>
  <si>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</si>
  <si>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</si>
  <si>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</si>
  <si>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</si>
  <si>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</si>
  <si>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</si>
  <si>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</si>
  <si>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</si>
  <si>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</si>
  <si>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</si>
  <si>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</si>
  <si>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</si>
  <si>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</si>
  <si>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</si>
  <si>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</si>
  <si>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</si>
  <si>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</si>
  <si>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</si>
  <si>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</si>
  <si>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</si>
  <si>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</si>
  <si>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</si>
  <si>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</si>
  <si>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</si>
  <si>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</si>
  <si>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</si>
  <si>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</si>
  <si>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</si>
  <si>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</si>
  <si>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</si>
  <si>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</si>
  <si>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</si>
  <si>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</si>
  <si>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</si>
  <si>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</si>
  <si>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</si>
  <si>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</si>
  <si>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</si>
  <si>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</si>
  <si>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</si>
  <si>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</si>
  <si>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</si>
  <si>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</si>
  <si>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</si>
  <si>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</si>
  <si>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</si>
  <si>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</si>
  <si>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</si>
  <si>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</si>
  <si>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</si>
  <si>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</si>
  <si>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</si>
  <si>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</si>
  <si>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</si>
  <si>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</si>
  <si>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</si>
  <si>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</si>
  <si>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</si>
  <si>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</si>
  <si>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</si>
  <si>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</si>
  <si>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</si>
  <si>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</si>
  <si>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</si>
  <si>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</si>
  <si>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</si>
  <si>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</si>
  <si>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</si>
  <si>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</si>
  <si>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</si>
  <si>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</si>
  <si>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</si>
  <si>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</si>
  <si>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</si>
  <si>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</si>
  <si>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</si>
  <si>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</si>
  <si>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</si>
  <si>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</si>
  <si>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</si>
  <si>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</si>
  <si>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</si>
  <si>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</si>
  <si>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</si>
  <si>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</si>
  <si>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</si>
  <si>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</si>
  <si>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</si>
  <si>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</si>
  <si>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</si>
  <si>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</si>
  <si>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</si>
  <si>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</si>
  <si>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</si>
  <si>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</si>
  <si>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</si>
  <si>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</si>
  <si>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</si>
  <si>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</si>
  <si>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</si>
  <si>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</si>
  <si>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</si>
  <si>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</si>
  <si>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</si>
  <si>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</si>
  <si>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</si>
  <si>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</si>
  <si>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</si>
  <si>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</si>
  <si>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</si>
  <si>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</si>
  <si>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</si>
  <si>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</si>
  <si>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</si>
  <si>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</si>
  <si>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</si>
  <si>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</si>
  <si>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</si>
  <si>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</si>
  <si>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</si>
  <si>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</si>
  <si>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</si>
  <si>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</si>
  <si>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</si>
  <si>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</si>
  <si>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</si>
  <si>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</si>
  <si>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</si>
  <si>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</si>
  <si>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</si>
  <si>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</si>
  <si>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</si>
  <si>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</si>
  <si>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</si>
  <si>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</si>
  <si>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</si>
  <si>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</si>
  <si>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</si>
  <si>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</si>
  <si>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</si>
  <si>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</si>
  <si>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</si>
  <si>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</si>
  <si>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</si>
  <si>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</si>
  <si>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</si>
  <si>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</si>
  <si>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</si>
  <si>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</si>
  <si>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</si>
  <si>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</si>
  <si>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</si>
  <si>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</si>
  <si>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</si>
  <si>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</si>
  <si>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</si>
  <si>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</si>
  <si>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</si>
  <si>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</si>
  <si>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</si>
  <si>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</si>
  <si>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</si>
  <si>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</si>
  <si>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</si>
  <si>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</si>
  <si>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</si>
  <si>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</si>
  <si>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</si>
  <si>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</si>
  <si>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</si>
  <si>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</si>
  <si>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</si>
  <si>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</si>
  <si>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</si>
  <si>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</si>
  <si>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</si>
  <si>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</si>
  <si>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</si>
  <si>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</si>
  <si>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</si>
  <si>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</si>
  <si>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</si>
  <si>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</si>
  <si>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</si>
  <si>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</si>
  <si>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</si>
  <si>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</si>
  <si>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</si>
  <si>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</si>
  <si>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</si>
  <si>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</si>
  <si>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</si>
  <si>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</si>
  <si>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</si>
  <si>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</si>
  <si>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</si>
  <si>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</si>
  <si>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</si>
  <si>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</si>
  <si>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</si>
  <si>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</si>
  <si>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</si>
  <si>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</si>
  <si>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</si>
  <si>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</si>
  <si>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</si>
  <si>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</si>
  <si>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</si>
  <si>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</si>
  <si>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</si>
  <si>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</si>
  <si>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</si>
  <si>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</si>
  <si>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</si>
  <si>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</si>
  <si>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</si>
  <si>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</si>
  <si>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</si>
  <si>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</si>
  <si>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</si>
  <si>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</si>
  <si>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</si>
  <si>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</si>
  <si>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</si>
  <si>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</si>
  <si>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</si>
  <si>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</si>
  <si>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</si>
  <si>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</si>
  <si>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</si>
  <si>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</si>
  <si>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</si>
  <si>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</si>
  <si>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</si>
  <si>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</si>
  <si>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</si>
  <si>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</si>
  <si>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</si>
  <si>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</si>
  <si>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</si>
  <si>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</si>
  <si>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</si>
  <si>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</si>
  <si>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</si>
  <si>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</si>
  <si>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</si>
  <si>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</si>
  <si>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</si>
  <si>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</si>
  <si>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</si>
  <si>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</si>
  <si>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</si>
  <si>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</si>
  <si>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</si>
  <si>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</si>
  <si>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</si>
  <si>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</si>
  <si>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</si>
  <si>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</si>
  <si>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</si>
  <si>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</si>
  <si>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</si>
  <si>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</si>
  <si>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</si>
  <si>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</si>
  <si>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</si>
  <si>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</si>
  <si>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</si>
  <si>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</si>
  <si>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</si>
  <si>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</si>
  <si>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</si>
  <si>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</si>
  <si>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</si>
  <si>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</si>
  <si>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</si>
  <si>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</si>
  <si>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</si>
  <si>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</si>
  <si>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</si>
  <si>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</si>
  <si>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</si>
  <si>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</si>
  <si>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</si>
  <si>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</si>
  <si>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</si>
  <si>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</si>
  <si>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</si>
  <si>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</si>
  <si>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</si>
  <si>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</si>
  <si>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</si>
  <si>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</si>
  <si>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</si>
  <si>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</si>
  <si>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</si>
  <si>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</si>
  <si>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</si>
  <si>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</si>
  <si>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</si>
  <si>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</si>
  <si>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</si>
  <si>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</si>
  <si>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</si>
  <si>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</si>
  <si>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</si>
  <si>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</si>
  <si>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</si>
  <si>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</si>
  <si>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</si>
  <si>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</si>
  <si>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</si>
  <si>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</si>
  <si>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</si>
  <si>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</si>
  <si>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</si>
  <si>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</si>
  <si>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</si>
  <si>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</si>
  <si>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</si>
  <si>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</si>
  <si>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</si>
  <si>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</si>
  <si>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</si>
  <si>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</si>
  <si>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</si>
  <si>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</si>
  <si>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</si>
  <si>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</si>
  <si>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</si>
  <si>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</si>
  <si>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</si>
  <si>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</si>
  <si>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</si>
  <si>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</si>
  <si>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</si>
  <si>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</si>
  <si>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</si>
  <si>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</si>
  <si>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</si>
  <si>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</si>
  <si>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</si>
  <si>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</si>
  <si>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</si>
  <si>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</si>
  <si>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</si>
  <si>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</si>
  <si>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</si>
  <si>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</si>
  <si>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</si>
  <si>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</si>
  <si>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</si>
  <si>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</si>
  <si>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</si>
  <si>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</si>
  <si>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</si>
  <si>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</si>
  <si>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</si>
  <si>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</si>
  <si>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</si>
  <si>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</si>
  <si>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</si>
  <si>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</si>
  <si>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</si>
  <si>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</si>
  <si>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</si>
  <si>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</si>
  <si>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</si>
  <si>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</si>
  <si>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</si>
  <si>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</si>
  <si>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</si>
  <si>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</si>
  <si>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</si>
  <si>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</si>
  <si>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</si>
  <si>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</si>
  <si>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</si>
  <si>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</si>
  <si>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</si>
  <si>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</si>
  <si>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</si>
  <si>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</si>
  <si>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</si>
  <si>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</si>
  <si>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</si>
  <si>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</si>
  <si>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</si>
  <si>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</si>
  <si>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</si>
  <si>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</si>
  <si>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</si>
  <si>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</si>
  <si>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</si>
  <si>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</si>
  <si>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</si>
  <si>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</si>
  <si>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</si>
  <si>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</si>
  <si>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</si>
  <si>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</si>
  <si>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</si>
  <si>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</si>
  <si>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</si>
  <si>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</si>
  <si>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</si>
  <si>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</si>
  <si>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</si>
  <si>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</si>
  <si>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</si>
  <si>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</si>
  <si>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</si>
  <si>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</si>
  <si>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</si>
  <si>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</si>
  <si>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</si>
  <si>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</si>
  <si>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</si>
  <si>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</si>
  <si>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</si>
  <si>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</si>
  <si>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</si>
  <si>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</si>
  <si>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</si>
  <si>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</si>
  <si>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</si>
  <si>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</si>
  <si>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</si>
  <si>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</si>
  <si>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</si>
  <si>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</si>
  <si>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</si>
  <si>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</si>
  <si>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</si>
  <si>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</si>
  <si>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</si>
  <si>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</si>
  <si>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</si>
  <si>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</si>
  <si>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</si>
  <si>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</si>
  <si>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</si>
  <si>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</si>
  <si>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</si>
  <si>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</si>
  <si>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</si>
  <si>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</si>
  <si>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</si>
  <si>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</si>
  <si>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</si>
  <si>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</si>
  <si>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</si>
  <si>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</si>
  <si>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</si>
  <si>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</si>
  <si>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</si>
  <si>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</si>
  <si>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</si>
  <si>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</si>
  <si>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</si>
  <si>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</si>
  <si>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</si>
  <si>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</si>
  <si>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</si>
  <si>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</si>
  <si>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</si>
  <si>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</si>
  <si>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</si>
  <si>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</si>
  <si>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</si>
  <si>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</si>
  <si>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</si>
  <si>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</si>
  <si>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</si>
  <si>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</si>
  <si>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</si>
  <si>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</si>
  <si>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</si>
  <si>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</si>
  <si>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</si>
  <si>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</si>
  <si>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</si>
  <si>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</si>
  <si>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</si>
  <si>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</si>
  <si>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</si>
  <si>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</si>
  <si>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</si>
  <si>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</si>
  <si>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</si>
  <si>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</si>
  <si>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</si>
  <si>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</si>
  <si>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</si>
  <si>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</si>
  <si>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</si>
  <si>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</si>
  <si>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</si>
  <si>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</si>
  <si>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</si>
  <si>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</si>
  <si>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</si>
  <si>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</si>
  <si>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</si>
  <si>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</si>
  <si>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</si>
  <si>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</si>
  <si>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</si>
  <si>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</si>
  <si>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</si>
  <si>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</si>
  <si>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</si>
  <si>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</si>
  <si>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</si>
  <si>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</si>
  <si>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</si>
  <si>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</si>
  <si>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</si>
  <si>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</si>
  <si>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</si>
  <si>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</si>
  <si>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</si>
  <si>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</si>
  <si>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</si>
  <si>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</si>
  <si>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</si>
  <si>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</si>
  <si>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</si>
  <si>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</si>
  <si>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</si>
  <si>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</si>
  <si>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</si>
  <si>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</si>
  <si>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</si>
  <si>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</si>
  <si>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</si>
  <si>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</si>
  <si>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</si>
  <si>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</si>
  <si>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</si>
  <si>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</si>
  <si>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</si>
  <si>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</si>
  <si>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</si>
  <si>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</si>
  <si>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</si>
  <si>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</si>
  <si>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</si>
  <si>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</si>
  <si>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</si>
  <si>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</si>
  <si>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</si>
  <si>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</si>
  <si>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</si>
  <si>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</si>
  <si>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</si>
  <si>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</si>
  <si>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</si>
  <si>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</si>
  <si>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</si>
  <si>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</si>
  <si>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</si>
  <si>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</si>
  <si>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</si>
  <si>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</si>
  <si>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</si>
  <si>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</si>
  <si>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</si>
  <si>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</si>
  <si>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</si>
  <si>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</si>
  <si>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</si>
  <si>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</si>
  <si>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</si>
  <si>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</si>
  <si>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</si>
  <si>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</si>
  <si>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</si>
  <si>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</si>
  <si>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</si>
  <si>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</si>
  <si>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</si>
  <si>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</si>
  <si>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</si>
  <si>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</si>
  <si>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</si>
  <si>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</si>
  <si>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</si>
  <si>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</si>
  <si>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</si>
  <si>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</si>
  <si>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</si>
  <si>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</si>
  <si>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</si>
  <si>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</si>
  <si>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</si>
  <si>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</si>
  <si>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</si>
  <si>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</si>
  <si>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</si>
  <si>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</si>
  <si>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</si>
  <si>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</si>
  <si>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</si>
  <si>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</si>
  <si>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</si>
  <si>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</si>
  <si>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</si>
  <si>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</si>
  <si>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</si>
  <si>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</si>
  <si>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</si>
  <si>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</si>
  <si>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</si>
  <si>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</si>
  <si>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</si>
  <si>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</si>
  <si>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</si>
  <si>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</si>
  <si>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</si>
  <si>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</si>
  <si>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</si>
  <si>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</si>
  <si>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</si>
  <si>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</si>
  <si>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</si>
  <si>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</si>
  <si>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</si>
  <si>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</si>
  <si>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</si>
  <si>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</si>
  <si>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</si>
  <si>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</si>
  <si>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</si>
  <si>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</si>
  <si>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</si>
  <si>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</si>
  <si>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</si>
  <si>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</si>
  <si>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</si>
  <si>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</si>
  <si>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</si>
  <si>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</si>
  <si>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</si>
  <si>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</si>
  <si>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</si>
  <si>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</si>
  <si>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</si>
  <si>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</si>
  <si>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</si>
  <si>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</si>
  <si>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</si>
  <si>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</si>
  <si>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</si>
  <si>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</si>
  <si>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</si>
  <si>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</si>
  <si>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</si>
  <si>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</si>
  <si>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</si>
  <si>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</si>
  <si>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</si>
  <si>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</si>
  <si>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</si>
  <si>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</si>
  <si>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</si>
  <si>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</si>
  <si>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</si>
  <si>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</si>
  <si>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</si>
  <si>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</si>
  <si>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</si>
  <si>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</si>
  <si>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</si>
  <si>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</si>
  <si>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</si>
  <si>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</si>
  <si>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</si>
  <si>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</si>
  <si>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</si>
  <si>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</si>
  <si>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</si>
  <si>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</si>
  <si>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</si>
  <si>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</si>
  <si>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</si>
  <si>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</si>
  <si>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</si>
  <si>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</si>
  <si>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</si>
  <si>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</si>
  <si>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</si>
  <si>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</si>
  <si>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</si>
  <si>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</si>
  <si>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</si>
  <si>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</si>
  <si>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</si>
  <si>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</si>
  <si>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</si>
  <si>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</si>
  <si>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</si>
  <si>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</si>
  <si>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</si>
  <si>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</si>
  <si>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</si>
  <si>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</si>
  <si>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</si>
  <si>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</si>
  <si>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</si>
  <si>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</si>
  <si>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</si>
  <si>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</si>
  <si>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</si>
  <si>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</si>
  <si>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</si>
  <si>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</si>
  <si>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</si>
  <si>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</si>
  <si>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</si>
  <si>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</si>
  <si>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</si>
  <si>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</si>
  <si>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</si>
  <si>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</si>
  <si>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</si>
  <si>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</si>
  <si>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</si>
  <si>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</si>
  <si>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</si>
  <si>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</si>
  <si>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</si>
  <si>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</si>
  <si>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</si>
  <si>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</si>
  <si>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</si>
  <si>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</si>
  <si>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</si>
  <si>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</si>
  <si>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</si>
  <si>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</si>
  <si>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</si>
  <si>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</si>
  <si>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</si>
  <si>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</si>
  <si>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</si>
  <si>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</si>
  <si>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</si>
  <si>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</si>
  <si>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</si>
  <si>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</si>
  <si>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</si>
  <si>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</si>
  <si>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</si>
  <si>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</si>
  <si>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</si>
  <si>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</si>
  <si>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</si>
  <si>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</si>
  <si>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</si>
  <si>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</si>
  <si>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</si>
  <si>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</si>
  <si>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</si>
  <si>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</si>
  <si>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</si>
  <si>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</si>
  <si>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</si>
  <si>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</si>
  <si>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</si>
  <si>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</si>
  <si>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</si>
  <si>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</si>
  <si>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</si>
  <si>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</si>
  <si>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</si>
  <si>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</si>
  <si>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</si>
  <si>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</si>
  <si>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</si>
  <si>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</si>
  <si>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</si>
  <si>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</si>
  <si>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</si>
  <si>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</si>
  <si>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</si>
  <si>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</si>
  <si>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</si>
  <si>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</si>
  <si>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</si>
  <si>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</si>
  <si>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</si>
  <si>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</si>
  <si>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</si>
  <si>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</si>
  <si>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</si>
  <si>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</si>
  <si>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</si>
  <si>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</si>
  <si>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</si>
  <si>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</si>
  <si>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</si>
  <si>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</si>
  <si>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</si>
  <si>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</si>
  <si>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</si>
  <si>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</si>
  <si>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</si>
  <si>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</si>
  <si>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</si>
  <si>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</si>
  <si>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</si>
  <si>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</si>
  <si>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</si>
  <si>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</si>
  <si>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</si>
  <si>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</si>
  <si>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</si>
  <si>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</si>
  <si>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</si>
  <si>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</si>
  <si>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</si>
  <si>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</si>
  <si>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</si>
  <si>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</si>
  <si>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</si>
  <si>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</si>
  <si>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</si>
  <si>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</si>
  <si>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</si>
  <si>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</si>
  <si>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</si>
  <si>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</si>
  <si>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</si>
  <si>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</si>
  <si>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</si>
  <si>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</si>
  <si>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</si>
  <si>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</si>
  <si>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</si>
  <si>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</si>
  <si>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</si>
  <si>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</si>
  <si>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</si>
  <si>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</si>
  <si>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</si>
  <si>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</si>
  <si>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</si>
  <si>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</si>
  <si>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</si>
  <si>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</si>
  <si>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</si>
  <si>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</si>
  <si>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</si>
  <si>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</si>
  <si>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</si>
  <si>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</si>
  <si>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</si>
  <si>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</si>
  <si>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</si>
  <si>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</si>
  <si>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</si>
  <si>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</si>
  <si>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</si>
  <si>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</si>
  <si>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</si>
  <si>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</si>
  <si>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</si>
  <si>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</si>
  <si>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</si>
  <si>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</si>
  <si>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</si>
  <si>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</si>
  <si>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</si>
  <si>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</si>
  <si>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</si>
  <si>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</si>
  <si>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</si>
  <si>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</si>
  <si>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</si>
  <si>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</si>
  <si>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</si>
  <si>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</si>
  <si>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</si>
  <si>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</si>
  <si>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</si>
  <si>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</si>
  <si>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</si>
  <si>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</si>
  <si>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</si>
  <si>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</si>
  <si>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</si>
  <si>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</si>
  <si>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</si>
  <si>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</si>
  <si>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</si>
  <si>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</si>
  <si>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</si>
  <si>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</si>
  <si>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</si>
  <si>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</si>
  <si>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</si>
  <si>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</si>
  <si>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</si>
  <si>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</si>
  <si>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</si>
  <si>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</si>
  <si>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</si>
  <si>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</si>
  <si>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</si>
  <si>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</si>
  <si>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</si>
  <si>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</si>
  <si>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</si>
  <si>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</si>
  <si>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</si>
  <si>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</si>
  <si>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</si>
  <si>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</si>
  <si>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</si>
  <si>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</si>
  <si>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</si>
  <si>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</si>
  <si>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</si>
  <si>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</si>
  <si>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</si>
  <si>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</si>
  <si>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</si>
  <si>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</si>
  <si>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</si>
  <si>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</si>
  <si>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</si>
  <si>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</si>
  <si>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</si>
  <si>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</si>
  <si>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</si>
  <si>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</si>
  <si>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</si>
  <si>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</si>
  <si>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</si>
  <si>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</si>
  <si>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</si>
  <si>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</si>
  <si>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</si>
  <si>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</si>
  <si>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</si>
  <si>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</si>
  <si>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</si>
  <si>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</si>
  <si>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</si>
  <si>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</si>
  <si>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</si>
  <si>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</si>
  <si>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</si>
  <si>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</si>
  <si>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</si>
  <si>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</si>
  <si>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</si>
  <si>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</si>
  <si>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</si>
  <si>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</si>
  <si>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</si>
  <si>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</si>
  <si>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</si>
  <si>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</si>
  <si>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</si>
  <si>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</si>
  <si>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</si>
  <si>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</si>
  <si>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</si>
  <si>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</si>
  <si>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</si>
  <si>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</si>
  <si>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</si>
  <si>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</si>
  <si>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</si>
  <si>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</si>
  <si>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</si>
  <si>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</si>
  <si>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</si>
  <si>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</si>
  <si>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</si>
  <si>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</si>
  <si>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</si>
  <si>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</si>
  <si>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</si>
  <si>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</si>
  <si>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</si>
  <si>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</si>
  <si>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</si>
  <si>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</si>
  <si>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</si>
  <si>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</si>
  <si>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</si>
  <si>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</si>
  <si>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</si>
  <si>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</si>
  <si>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</si>
  <si>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</si>
  <si>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</si>
  <si>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</si>
  <si>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</si>
  <si>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</si>
  <si>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</si>
  <si>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</si>
  <si>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</si>
  <si>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</si>
  <si>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</si>
  <si>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</si>
  <si>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</si>
  <si>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</si>
  <si>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</si>
  <si>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</si>
  <si>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</si>
  <si>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</si>
  <si>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</si>
  <si>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</si>
  <si>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</si>
  <si>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</si>
  <si>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</si>
  <si>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</si>
  <si>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</si>
  <si>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</si>
  <si>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</si>
  <si>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</si>
  <si>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</si>
  <si>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</si>
  <si>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</si>
  <si>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</si>
  <si>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</si>
  <si>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</si>
  <si>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</si>
  <si>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</si>
  <si>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</si>
  <si>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</si>
  <si>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</si>
  <si>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</si>
  <si>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</si>
  <si>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</si>
  <si>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</si>
  <si>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</si>
  <si>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</si>
  <si>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</si>
  <si>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</si>
  <si>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</si>
  <si>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</si>
  <si>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</si>
  <si>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</si>
  <si>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</si>
  <si>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</si>
  <si>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</si>
  <si>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</si>
  <si>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</si>
  <si>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</si>
  <si>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</si>
  <si>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</si>
  <si>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</si>
  <si>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</si>
  <si>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</si>
  <si>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</si>
  <si>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</si>
  <si>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</si>
  <si>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</si>
  <si>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</si>
  <si>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</si>
  <si>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</si>
  <si>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</si>
  <si>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</si>
  <si>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</si>
  <si>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</si>
  <si>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</si>
  <si>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</si>
  <si>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</si>
  <si>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</si>
  <si>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</si>
  <si>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</si>
  <si>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</si>
  <si>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</si>
  <si>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</si>
  <si>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</si>
  <si>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</si>
  <si>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</si>
  <si>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</si>
  <si>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</si>
  <si>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</si>
  <si>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</si>
  <si>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</si>
  <si>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</si>
  <si>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</si>
  <si>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</si>
  <si>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</si>
  <si>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</si>
  <si>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</si>
  <si>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</si>
  <si>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</si>
  <si>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</si>
  <si>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</si>
  <si>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</si>
  <si>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</si>
  <si>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</si>
  <si>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</si>
  <si>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</si>
  <si>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</si>
  <si>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</si>
  <si>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</si>
  <si>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</si>
  <si>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</si>
  <si>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</si>
  <si>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</si>
  <si>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</si>
  <si>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</si>
  <si>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</si>
  <si>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</si>
  <si>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</si>
  <si>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</si>
  <si>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</si>
  <si>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</si>
  <si>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</si>
  <si>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</si>
  <si>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</si>
  <si>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</si>
  <si>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</si>
  <si>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</si>
  <si>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</si>
  <si>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</si>
  <si>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</si>
  <si>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</si>
  <si>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</si>
  <si>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</si>
  <si>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</si>
  <si>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</si>
  <si>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</si>
  <si>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</si>
  <si>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</si>
  <si>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</si>
  <si>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</si>
  <si>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</si>
  <si>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</si>
  <si>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</si>
  <si>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</si>
  <si>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</si>
  <si>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</si>
  <si>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</si>
  <si>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</si>
  <si>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</si>
  <si>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</si>
  <si>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</si>
  <si>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</si>
  <si>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</si>
  <si>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</si>
  <si>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</si>
  <si>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</si>
  <si>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</si>
  <si>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</si>
  <si>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</si>
  <si>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</si>
  <si>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</si>
  <si>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</si>
  <si>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</si>
  <si>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</si>
  <si>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</si>
  <si>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</si>
  <si>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</si>
  <si>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</si>
  <si>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</si>
  <si>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</si>
  <si>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</si>
  <si>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</si>
  <si>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</si>
  <si>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</si>
  <si>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</si>
  <si>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</si>
  <si>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</si>
  <si>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</si>
  <si>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</si>
  <si>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</si>
  <si>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</si>
  <si>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</si>
  <si>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</si>
  <si>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</si>
  <si>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</si>
  <si>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</si>
  <si>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</si>
  <si>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</si>
  <si>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</si>
  <si>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</si>
  <si>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</si>
  <si>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</si>
  <si>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</si>
  <si>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</si>
  <si>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</si>
  <si>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</si>
  <si>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</si>
  <si>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</si>
  <si>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</si>
  <si>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</si>
  <si>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</si>
  <si>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</si>
  <si>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</si>
  <si>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</si>
  <si>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</si>
  <si>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</si>
  <si>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</si>
  <si>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</si>
  <si>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</si>
  <si>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</si>
  <si>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</si>
  <si>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</si>
  <si>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</si>
  <si>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</si>
  <si>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</si>
  <si>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</si>
  <si>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</si>
  <si>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</si>
  <si>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</si>
  <si>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</si>
  <si>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</si>
  <si>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</si>
  <si>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</si>
  <si>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</si>
  <si>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</si>
  <si>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</si>
  <si>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</si>
  <si>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</si>
  <si>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</si>
  <si>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</si>
  <si>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</si>
  <si>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</si>
  <si>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</si>
  <si>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</si>
  <si>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</si>
  <si>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</si>
  <si>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</si>
  <si>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</si>
  <si>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</si>
  <si>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</si>
  <si>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</si>
  <si>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</si>
  <si>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</si>
  <si>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</si>
  <si>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</si>
  <si>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</si>
  <si>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</si>
  <si>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</si>
  <si>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</si>
  <si>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</si>
  <si>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</si>
  <si>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</si>
  <si>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</si>
  <si>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</si>
  <si>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</si>
  <si>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</si>
  <si>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</si>
  <si>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</si>
  <si>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</si>
  <si>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</si>
  <si>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</si>
  <si>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</si>
  <si>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</si>
  <si>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</si>
  <si>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</si>
  <si>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</si>
  <si>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</si>
  <si>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</si>
  <si>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</si>
  <si>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</si>
  <si>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</si>
  <si>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</si>
  <si>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</si>
  <si>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</si>
  <si>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</si>
  <si>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</si>
  <si>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</si>
  <si>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</si>
  <si>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</si>
  <si>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</si>
  <si>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</si>
  <si>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</si>
  <si>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</si>
  <si>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</si>
  <si>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</si>
  <si>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</si>
  <si>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</si>
  <si>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</si>
  <si>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</si>
  <si>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</si>
  <si>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</si>
  <si>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</si>
  <si>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</si>
  <si>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</si>
  <si>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</si>
  <si>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</si>
  <si>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</si>
  <si>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</si>
  <si>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</si>
  <si>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</si>
  <si>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</si>
  <si>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</si>
  <si>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</si>
  <si>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</si>
  <si>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</si>
  <si>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</si>
  <si>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</si>
  <si>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</si>
  <si>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</si>
  <si>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</si>
  <si>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</si>
  <si>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</si>
  <si>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</si>
  <si>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</si>
  <si>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</si>
  <si>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</si>
  <si>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</si>
  <si>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</si>
  <si>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</si>
  <si>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</si>
  <si>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</si>
  <si>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</si>
  <si>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</si>
  <si>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</si>
  <si>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</si>
  <si>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</si>
  <si>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</si>
  <si>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</si>
  <si>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</si>
  <si>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</si>
  <si>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</si>
  <si>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</si>
  <si>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</si>
  <si>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</si>
  <si>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</si>
  <si>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</si>
  <si>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</si>
  <si>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</si>
  <si>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</si>
  <si>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</si>
  <si>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</si>
  <si>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</si>
  <si>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</si>
  <si>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</si>
  <si>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</si>
  <si>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</si>
  <si>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</si>
  <si>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</si>
  <si>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</si>
  <si>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</si>
  <si>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</si>
  <si>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</si>
  <si>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</si>
  <si>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</si>
  <si>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</si>
  <si>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</si>
  <si>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</si>
  <si>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</si>
  <si>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</si>
  <si>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</si>
  <si>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</si>
  <si>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</si>
  <si>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</si>
  <si>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</si>
  <si>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</si>
  <si>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</si>
  <si>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</si>
  <si>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</si>
  <si>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</si>
  <si>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</si>
  <si>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</si>
  <si>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</si>
  <si>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</si>
  <si>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</si>
  <si>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</si>
  <si>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</si>
  <si>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</si>
  <si>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</si>
  <si>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</si>
  <si>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</si>
  <si>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</si>
  <si>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</si>
  <si>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</si>
  <si>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</si>
  <si>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</si>
  <si>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</si>
  <si>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</si>
  <si>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</si>
  <si>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</si>
  <si>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</si>
  <si>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</si>
  <si>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</si>
  <si>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</si>
  <si>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</si>
  <si>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</si>
  <si>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</si>
  <si>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</si>
  <si>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</si>
  <si>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</si>
  <si>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</si>
  <si>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</si>
  <si>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</si>
  <si>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</si>
  <si>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</si>
  <si>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</si>
  <si>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</si>
  <si>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</si>
  <si>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</si>
  <si>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</si>
  <si>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</si>
  <si>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</si>
  <si>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</si>
  <si>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</si>
  <si>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</si>
  <si>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</si>
  <si>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</si>
  <si>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</si>
  <si>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</si>
  <si>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</si>
  <si>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</si>
  <si>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</si>
  <si>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</si>
  <si>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</si>
  <si>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</si>
  <si>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</si>
  <si>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</si>
  <si>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</si>
  <si>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</si>
  <si>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</si>
  <si>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</si>
  <si>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</si>
  <si>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</si>
  <si>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</si>
  <si>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</si>
  <si>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</si>
  <si>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</si>
  <si>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</si>
  <si>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</si>
  <si>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</si>
  <si>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</si>
  <si>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</si>
  <si>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</si>
  <si>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</si>
  <si>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</si>
  <si>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</si>
  <si>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</si>
  <si>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</si>
  <si>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</si>
  <si>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</si>
  <si>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</si>
  <si>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</si>
  <si>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</si>
  <si>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</si>
  <si>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</si>
  <si>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</si>
  <si>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</si>
  <si>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</si>
  <si>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</si>
  <si>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</si>
  <si>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</si>
  <si>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</si>
  <si>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</si>
  <si>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</si>
  <si>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</si>
  <si>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</si>
  <si>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</si>
  <si>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</si>
  <si>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</si>
  <si>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</si>
  <si>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</si>
  <si>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</si>
  <si>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</si>
  <si>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</si>
  <si>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</si>
  <si>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</si>
  <si>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</si>
  <si>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</si>
  <si>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</si>
  <si>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</si>
  <si>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</si>
  <si>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</si>
  <si>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</si>
  <si>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</si>
  <si>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</si>
  <si>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</si>
  <si>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</si>
  <si>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</si>
  <si>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</si>
  <si>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</si>
  <si>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</si>
  <si>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</si>
  <si>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</si>
  <si>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</si>
  <si>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</si>
  <si>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</si>
  <si>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</si>
  <si>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</si>
  <si>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</si>
  <si>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</si>
  <si>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</si>
  <si>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</si>
  <si>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</si>
  <si>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</si>
  <si>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</si>
  <si>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</si>
  <si>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</si>
  <si>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</si>
  <si>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</si>
  <si>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</si>
  <si>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</si>
  <si>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</si>
  <si>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</si>
  <si>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</si>
  <si>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</si>
  <si>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</si>
  <si>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</si>
  <si>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</si>
  <si>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</si>
  <si>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</si>
  <si>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</si>
  <si>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</si>
  <si>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</si>
  <si>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</si>
  <si>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</si>
  <si>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</si>
  <si>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</si>
  <si>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</si>
  <si>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</si>
  <si>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</si>
  <si>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</si>
  <si>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</si>
  <si>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</si>
  <si>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</si>
  <si>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</si>
  <si>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</si>
  <si>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</si>
  <si>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</si>
  <si>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</si>
  <si>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</si>
  <si>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</si>
  <si>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</si>
  <si>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</si>
  <si>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</si>
  <si>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</si>
  <si>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</si>
  <si>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</si>
  <si>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</si>
  <si>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</si>
  <si>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</si>
  <si>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</si>
  <si>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</si>
  <si>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</si>
  <si>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</si>
  <si>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</si>
  <si>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</si>
  <si>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</si>
  <si>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</si>
  <si>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</si>
  <si>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</si>
  <si>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</si>
  <si>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</si>
  <si>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</si>
  <si>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</si>
  <si>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</si>
  <si>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</si>
  <si>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</si>
  <si>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</si>
  <si>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</si>
  <si>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</si>
  <si>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</si>
  <si>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</si>
  <si>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</si>
  <si>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</si>
  <si>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</si>
  <si>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</si>
  <si>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</si>
  <si>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</si>
  <si>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</si>
  <si>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</si>
  <si>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</si>
  <si>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</si>
  <si>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</si>
  <si>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</si>
  <si>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</si>
  <si>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</si>
  <si>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</si>
  <si>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</si>
  <si>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</si>
  <si>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</si>
  <si>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</si>
  <si>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</si>
  <si>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</si>
  <si>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</si>
  <si>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</si>
  <si>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</si>
  <si>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</si>
  <si>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</si>
  <si>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</si>
  <si>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</si>
  <si>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</si>
  <si>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</si>
  <si>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</si>
  <si>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</si>
  <si>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</si>
  <si>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</si>
  <si>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</si>
  <si>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</si>
  <si>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</si>
  <si>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</si>
  <si>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</si>
  <si>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</si>
  <si>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</si>
  <si>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</si>
  <si>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</si>
  <si>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</si>
  <si>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</si>
  <si>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</si>
  <si>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</si>
  <si>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</si>
  <si>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</si>
  <si>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</si>
  <si>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</si>
  <si>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</si>
  <si>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</si>
  <si>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</si>
  <si>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</si>
  <si>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</si>
  <si>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</si>
  <si>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</si>
  <si>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</si>
  <si>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</si>
  <si>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</si>
  <si>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</si>
  <si>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</si>
  <si>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</si>
  <si>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</si>
  <si>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</si>
  <si>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</si>
  <si>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</si>
  <si>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</si>
  <si>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</si>
  <si>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</si>
  <si>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</si>
  <si>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</si>
  <si>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</si>
  <si>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</si>
  <si>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</si>
  <si>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</si>
  <si>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</si>
  <si>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</si>
  <si>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</si>
  <si>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</si>
  <si>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</si>
  <si>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</si>
  <si>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</si>
  <si>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</si>
  <si>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</si>
  <si>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</si>
  <si>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</si>
  <si>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</si>
  <si>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</si>
  <si>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</si>
  <si>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</si>
  <si>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</si>
  <si>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</si>
  <si>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</si>
  <si>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</si>
  <si>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</si>
  <si>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</si>
  <si>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</si>
  <si>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</si>
  <si>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</si>
  <si>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</si>
  <si>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</si>
  <si>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</si>
  <si>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</si>
  <si>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</si>
  <si>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</si>
  <si>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</si>
  <si>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</si>
  <si>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</si>
  <si>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</si>
  <si>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</si>
  <si>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</si>
  <si>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</si>
  <si>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</si>
  <si>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</si>
  <si>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</si>
  <si>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</si>
  <si>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</si>
  <si>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</si>
  <si>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</si>
  <si>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</si>
  <si>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</si>
  <si>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</si>
  <si>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</si>
  <si>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</si>
  <si>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</si>
  <si>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</si>
  <si>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</si>
  <si>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</si>
  <si>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</si>
  <si>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</si>
  <si>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</si>
  <si>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</si>
  <si>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</si>
  <si>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</si>
  <si>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</si>
  <si>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</si>
  <si>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</si>
  <si>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</si>
  <si>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</si>
  <si>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</si>
  <si>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</si>
  <si>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</si>
  <si>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</si>
  <si>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</si>
  <si>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</si>
  <si>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</si>
  <si>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</si>
  <si>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</si>
  <si>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</si>
  <si>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</si>
  <si>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</si>
  <si>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</si>
  <si>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</si>
  <si>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</si>
  <si>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</si>
  <si>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</si>
  <si>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</si>
  <si>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</si>
  <si>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</si>
  <si>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</si>
  <si>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</si>
  <si>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</si>
  <si>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</si>
  <si>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</si>
  <si>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</si>
  <si>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</si>
  <si>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</si>
  <si>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</si>
  <si>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</si>
  <si>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</si>
  <si>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</si>
  <si>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</si>
  <si>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</si>
  <si>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</si>
  <si>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</si>
  <si>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</si>
  <si>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</si>
  <si>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</si>
  <si>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</si>
  <si>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</si>
  <si>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</si>
  <si>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</si>
  <si>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</si>
  <si>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</si>
  <si>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</si>
  <si>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</si>
  <si>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</si>
  <si>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</si>
  <si>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</si>
  <si>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</si>
  <si>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</si>
  <si>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</si>
  <si>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</si>
  <si>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</si>
  <si>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</si>
  <si>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</si>
  <si>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</si>
  <si>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</si>
  <si>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</si>
  <si>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</si>
  <si>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</si>
  <si>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</si>
  <si>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</si>
  <si>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</si>
  <si>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</si>
  <si>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</si>
  <si>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</si>
  <si>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</si>
  <si>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</si>
  <si>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</si>
  <si>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</si>
  <si>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</si>
  <si>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</si>
  <si>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</si>
  <si>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</si>
  <si>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</si>
  <si>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</si>
  <si>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</si>
  <si>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</si>
  <si>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</si>
  <si>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</si>
  <si>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</si>
  <si>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</si>
  <si>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</si>
  <si>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</si>
  <si>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</si>
  <si>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</si>
  <si>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</si>
  <si>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</si>
  <si>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</si>
  <si>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</si>
  <si>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</si>
  <si>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</si>
  <si>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</si>
  <si>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</si>
  <si>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</si>
  <si>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</si>
  <si>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</si>
  <si>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</si>
  <si>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</si>
  <si>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</si>
  <si>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</si>
  <si>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</si>
  <si>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</si>
  <si>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</si>
  <si>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</si>
  <si>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</si>
  <si>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</si>
  <si>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</si>
  <si>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</si>
  <si>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</si>
  <si>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</si>
  <si>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</si>
  <si>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</si>
  <si>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</si>
  <si>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</si>
  <si>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</si>
  <si>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</si>
  <si>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</si>
  <si>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</si>
  <si>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</si>
  <si>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</si>
  <si>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</si>
  <si>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</si>
  <si>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</si>
  <si>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</si>
  <si>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</si>
  <si>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</si>
  <si>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</si>
  <si>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</si>
  <si>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</si>
  <si>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</si>
  <si>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</si>
  <si>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</si>
  <si>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</si>
  <si>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</si>
  <si>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</si>
  <si>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</si>
  <si>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</si>
  <si>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</si>
  <si>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</si>
  <si>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</si>
  <si>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</si>
  <si>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</si>
  <si>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</si>
  <si>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</si>
  <si>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</si>
  <si>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</si>
  <si>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</si>
  <si>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</si>
  <si>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</si>
  <si>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</si>
  <si>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</si>
  <si>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</si>
  <si>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</si>
  <si>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</si>
  <si>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</si>
  <si>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</si>
  <si>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</si>
  <si>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</si>
  <si>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</si>
  <si>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</si>
  <si>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</si>
  <si>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</si>
  <si>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</si>
  <si>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</si>
  <si>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</si>
  <si>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</si>
  <si>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</si>
  <si>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</si>
  <si>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</si>
  <si>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</si>
  <si>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</si>
  <si>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</si>
  <si>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</si>
  <si>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</si>
  <si>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</si>
  <si>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</si>
  <si>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</si>
  <si>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</si>
  <si>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</si>
  <si>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</si>
  <si>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</si>
  <si>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</si>
  <si>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</si>
  <si>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</si>
  <si>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</si>
  <si>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</si>
  <si>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</si>
  <si>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</si>
  <si>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</si>
  <si>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</si>
  <si>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</si>
  <si>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</si>
  <si>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</si>
  <si>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</si>
  <si>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</si>
  <si>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</si>
  <si>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</si>
  <si>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</si>
  <si>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</si>
  <si>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</si>
  <si>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</si>
  <si>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</si>
  <si>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</si>
  <si>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</si>
  <si>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</si>
  <si>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</si>
  <si>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</si>
  <si>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</si>
  <si>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</si>
  <si>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</si>
  <si>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</si>
  <si>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</si>
  <si>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</si>
  <si>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</si>
  <si>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</si>
  <si>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</si>
  <si>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</si>
  <si>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</si>
  <si>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</si>
  <si>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</si>
  <si>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</si>
  <si>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</si>
  <si>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</si>
  <si>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</si>
  <si>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</si>
  <si>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</si>
  <si>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</si>
  <si>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</si>
  <si>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</si>
  <si>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</si>
  <si>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</si>
  <si>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</si>
  <si>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</si>
  <si>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</si>
  <si>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</si>
  <si>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</si>
  <si>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</si>
  <si>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</si>
  <si>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</si>
  <si>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</si>
  <si>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</si>
  <si>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</si>
  <si>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</si>
  <si>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</si>
  <si>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</si>
  <si>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</si>
  <si>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</si>
  <si>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</si>
  <si>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</si>
  <si>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</si>
  <si>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</si>
  <si>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</si>
  <si>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</si>
  <si>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</si>
  <si>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</si>
  <si>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</si>
  <si>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</si>
  <si>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</si>
  <si>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</si>
  <si>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</si>
  <si>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</si>
  <si>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</si>
  <si>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</si>
  <si>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</si>
  <si>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</si>
  <si>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</si>
  <si>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</si>
  <si>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</si>
  <si>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</si>
  <si>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</si>
  <si>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</si>
  <si>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</si>
  <si>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</si>
  <si>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</si>
  <si>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</si>
  <si>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</si>
  <si>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</si>
  <si>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</si>
  <si>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</si>
  <si>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</si>
  <si>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</si>
  <si>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</si>
  <si>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</si>
  <si>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</si>
  <si>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</si>
  <si>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</si>
  <si>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</si>
  <si>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</si>
  <si>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</si>
  <si>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</si>
  <si>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</si>
  <si>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</si>
  <si>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</si>
  <si>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</si>
  <si>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</si>
  <si>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</si>
  <si>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</si>
  <si>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</si>
  <si>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</si>
  <si>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</si>
  <si>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</si>
  <si>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</si>
  <si>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</si>
  <si>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</si>
  <si>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</si>
  <si>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</si>
  <si>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</si>
  <si>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</si>
  <si>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</si>
  <si>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</si>
  <si>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</si>
  <si>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</si>
  <si>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</si>
  <si>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</si>
  <si>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</si>
  <si>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</si>
  <si>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</si>
  <si>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</si>
  <si>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</si>
  <si>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</si>
  <si>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</si>
  <si>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</si>
  <si>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</si>
  <si>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</si>
  <si>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</si>
  <si>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</si>
  <si>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</si>
  <si>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</si>
  <si>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</si>
  <si>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</si>
  <si>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</si>
  <si>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</si>
  <si>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</si>
  <si>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</si>
  <si>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</si>
  <si>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</si>
  <si>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</si>
  <si>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</si>
  <si>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</si>
  <si>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</si>
  <si>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</si>
  <si>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</si>
  <si>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</si>
  <si>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</si>
  <si>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</si>
  <si>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</si>
  <si>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</si>
  <si>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</si>
  <si>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</si>
  <si>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</si>
  <si>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</si>
  <si>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</si>
  <si>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</si>
  <si>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</si>
  <si>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</si>
  <si>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</si>
  <si>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</si>
  <si>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</si>
  <si>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</si>
  <si>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</si>
  <si>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</si>
  <si>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</si>
  <si>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</si>
  <si>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</si>
  <si>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</si>
  <si>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</si>
  <si>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</si>
  <si>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</si>
  <si>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</si>
  <si>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</si>
  <si>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</si>
  <si>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</si>
  <si>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</si>
  <si>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</si>
  <si>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</si>
  <si>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</si>
  <si>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</si>
  <si>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</si>
  <si>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</si>
  <si>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</si>
  <si>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</si>
  <si>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</si>
  <si>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</si>
  <si>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</si>
  <si>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</si>
  <si>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</si>
  <si>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</si>
  <si>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</si>
  <si>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</si>
  <si>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</si>
  <si>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</si>
  <si>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</si>
  <si>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</si>
  <si>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</si>
  <si>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</si>
  <si>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</si>
  <si>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</si>
  <si>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</si>
  <si>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</si>
  <si>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</si>
  <si>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</si>
  <si>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</si>
  <si>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</si>
  <si>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</si>
  <si>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</si>
  <si>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</si>
  <si>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</si>
  <si>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</si>
  <si>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</si>
  <si>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</si>
  <si>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</si>
  <si>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</si>
  <si>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</si>
  <si>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</si>
  <si>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</si>
  <si>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</si>
  <si>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</si>
  <si>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</si>
  <si>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</si>
  <si>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</si>
  <si>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</si>
  <si>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</si>
  <si>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</si>
  <si>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</si>
  <si>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</si>
  <si>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</si>
  <si>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</si>
  <si>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</si>
  <si>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</si>
  <si>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</si>
  <si>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</si>
  <si>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</si>
  <si>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</si>
  <si>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</si>
  <si>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</si>
  <si>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</si>
  <si>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</si>
  <si>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</si>
  <si>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</si>
  <si>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</si>
  <si>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</si>
  <si>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</si>
  <si>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</si>
  <si>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</si>
  <si>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</si>
  <si>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</si>
  <si>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</si>
  <si>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</si>
  <si>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</si>
  <si>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</si>
  <si>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</si>
  <si>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</si>
  <si>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</si>
  <si>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</si>
  <si>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</si>
  <si>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</si>
  <si>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</si>
  <si>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</si>
  <si>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</si>
  <si>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</si>
  <si>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</si>
  <si>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</si>
  <si>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</si>
  <si>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</si>
  <si>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</si>
  <si>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</si>
  <si>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</si>
  <si>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</si>
  <si>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</si>
  <si>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</si>
  <si>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</si>
  <si>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</si>
  <si>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</si>
  <si>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</si>
  <si>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</si>
  <si>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</si>
  <si>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</si>
  <si>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</si>
  <si>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</si>
  <si>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</si>
  <si>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</si>
  <si>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</si>
  <si>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</si>
  <si>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</si>
  <si>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</si>
  <si>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</si>
  <si>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</si>
  <si>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</si>
  <si>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</si>
  <si>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</si>
  <si>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</si>
  <si>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</si>
  <si>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</si>
  <si>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</si>
  <si>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</si>
  <si>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</si>
  <si>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</si>
  <si>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</si>
  <si>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</si>
  <si>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</si>
  <si>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</si>
  <si>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</si>
  <si>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</si>
  <si>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</si>
  <si>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</si>
  <si>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</si>
  <si>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</si>
  <si>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</si>
  <si>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</si>
  <si>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</si>
  <si>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</si>
  <si>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</si>
  <si>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</si>
  <si>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</si>
  <si>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</si>
  <si>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</si>
  <si>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</si>
  <si>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</si>
  <si>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</si>
  <si>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</si>
  <si>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</si>
  <si>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</si>
  <si>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</si>
  <si>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</si>
  <si>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</si>
  <si>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</si>
  <si>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</si>
  <si>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</si>
  <si>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</si>
  <si>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</si>
  <si>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</si>
  <si>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</si>
  <si>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</si>
  <si>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</si>
  <si>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</si>
  <si>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</si>
  <si>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</si>
  <si>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</si>
  <si>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</si>
  <si>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</si>
  <si>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</si>
  <si>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</si>
  <si>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</si>
  <si>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</si>
  <si>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</si>
  <si>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</si>
  <si>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</si>
  <si>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</si>
  <si>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</si>
  <si>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</si>
  <si>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</si>
  <si>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</si>
  <si>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</si>
  <si>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</si>
  <si>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</si>
  <si>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</si>
  <si>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</si>
  <si>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</si>
  <si>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</si>
  <si>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</si>
  <si>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</si>
  <si>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</si>
  <si>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</si>
  <si>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</si>
  <si>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</si>
  <si>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</si>
  <si>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</si>
  <si>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</si>
  <si>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</si>
  <si>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</si>
  <si>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</si>
  <si>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</si>
  <si>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</si>
  <si>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</si>
  <si>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</si>
  <si>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</si>
  <si>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</si>
  <si>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</si>
  <si>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</si>
  <si>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</si>
  <si>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</si>
  <si>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</si>
  <si>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</si>
  <si>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</si>
  <si>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</si>
  <si>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</si>
  <si>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</si>
  <si>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</si>
  <si>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</si>
  <si>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</si>
  <si>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</si>
  <si>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</si>
  <si>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</si>
  <si>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</si>
  <si>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</si>
  <si>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</si>
  <si>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</si>
  <si>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</si>
  <si>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</si>
  <si>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</si>
  <si>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</si>
  <si>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</si>
  <si>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</si>
  <si>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</si>
  <si>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</si>
  <si>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</si>
  <si>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</si>
  <si>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</si>
  <si>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</si>
  <si>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</si>
  <si>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</si>
  <si>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</si>
  <si>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</si>
  <si>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</si>
  <si>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</si>
  <si>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</si>
  <si>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</si>
  <si>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</si>
  <si>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</si>
  <si>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</si>
  <si>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</si>
  <si>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</si>
  <si>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</si>
  <si>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</si>
  <si>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</si>
  <si>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</si>
  <si>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</si>
  <si>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</si>
  <si>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</si>
  <si>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</si>
  <si>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</si>
  <si>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</si>
  <si>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</si>
  <si>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</si>
  <si>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</si>
  <si>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</si>
  <si>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</si>
  <si>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</si>
  <si>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</si>
  <si>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</si>
  <si>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</si>
  <si>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</si>
  <si>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</si>
  <si>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</si>
  <si>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</si>
  <si>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</si>
  <si>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</si>
  <si>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</si>
  <si>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</si>
  <si>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</si>
  <si>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</si>
  <si>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</si>
  <si>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</si>
  <si>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</si>
  <si>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</si>
  <si>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</si>
  <si>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</si>
  <si>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</si>
  <si>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</si>
  <si>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</si>
  <si>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</si>
  <si>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</si>
  <si>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</si>
  <si>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</si>
  <si>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</si>
  <si>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</si>
  <si>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</si>
  <si>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</si>
  <si>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</si>
  <si>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</si>
  <si>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</si>
  <si>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</si>
  <si>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</si>
  <si>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</si>
  <si>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</si>
  <si>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</si>
  <si>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</si>
  <si>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</si>
  <si>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</si>
  <si>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</si>
  <si>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</si>
  <si>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</si>
  <si>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</si>
  <si>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</si>
  <si>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</si>
  <si>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</si>
  <si>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</si>
  <si>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</si>
  <si>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</si>
  <si>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</si>
  <si>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</si>
  <si>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</si>
  <si>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</si>
  <si>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</si>
  <si>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</si>
  <si>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</si>
  <si>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</si>
  <si>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</si>
  <si>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</si>
  <si>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</si>
  <si>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</si>
  <si>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</si>
  <si>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</si>
  <si>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</si>
  <si>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</si>
  <si>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</si>
  <si>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</si>
  <si>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</si>
  <si>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</si>
  <si>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</si>
  <si>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</si>
  <si>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</si>
  <si>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</si>
  <si>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</si>
  <si>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</si>
  <si>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</si>
  <si>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</si>
  <si>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</si>
  <si>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</si>
  <si>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</si>
  <si>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</si>
  <si>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</si>
  <si>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</si>
  <si>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</si>
  <si>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</si>
  <si>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</si>
  <si>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</si>
  <si>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</si>
  <si>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</si>
  <si>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</si>
  <si>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</si>
  <si>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</si>
  <si>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</si>
  <si>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</si>
  <si>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</si>
  <si>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</si>
  <si>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</si>
  <si>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</si>
  <si>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</si>
  <si>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</si>
  <si>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</si>
  <si>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</si>
  <si>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</si>
  <si>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</si>
  <si>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</si>
  <si>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</si>
  <si>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</si>
  <si>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</si>
  <si>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</si>
  <si>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</si>
  <si>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</si>
  <si>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</si>
  <si>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</si>
  <si>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</si>
  <si>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</si>
  <si>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</si>
  <si>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</si>
  <si>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</si>
  <si>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</si>
  <si>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</si>
  <si>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</si>
  <si>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</si>
  <si>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</si>
  <si>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</si>
  <si>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</si>
  <si>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</si>
  <si>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</si>
  <si>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</si>
  <si>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</si>
  <si>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</si>
  <si>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</si>
  <si>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</si>
  <si>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</si>
  <si>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</si>
  <si>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</si>
  <si>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</si>
  <si>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</si>
  <si>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</si>
  <si>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</si>
  <si>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</si>
  <si>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</si>
  <si>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</si>
  <si>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</si>
  <si>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</si>
  <si>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</si>
  <si>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</si>
  <si>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</si>
  <si>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</si>
  <si>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</si>
  <si>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</si>
  <si>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</si>
  <si>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</si>
  <si>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</si>
  <si>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</si>
  <si>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</si>
  <si>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</si>
  <si>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</si>
  <si>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</si>
  <si>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</si>
  <si>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</si>
  <si>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</si>
  <si>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</si>
  <si>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</si>
  <si>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</si>
  <si>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</si>
  <si>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</si>
  <si>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</si>
  <si>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</si>
  <si>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</si>
  <si>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</si>
  <si>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</si>
  <si>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</si>
  <si>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</si>
  <si>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</si>
  <si>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</si>
  <si>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</si>
  <si>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</si>
  <si>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</si>
  <si>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</si>
  <si>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</si>
  <si>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</si>
  <si>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</si>
  <si>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</si>
  <si>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</si>
  <si>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</si>
  <si>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</si>
  <si>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</si>
  <si>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</si>
  <si>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</si>
  <si>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</si>
  <si>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</si>
  <si>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</si>
  <si>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</si>
  <si>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</si>
  <si>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</si>
  <si>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</si>
  <si>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</si>
  <si>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</si>
  <si>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</si>
  <si>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</si>
  <si>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</si>
  <si>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</si>
  <si>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</si>
  <si>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</si>
  <si>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</si>
  <si>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</si>
  <si>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</si>
  <si>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</si>
  <si>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</si>
  <si>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</si>
  <si>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</si>
  <si>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</si>
  <si>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</si>
  <si>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</si>
  <si>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</si>
  <si>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</si>
  <si>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</si>
  <si>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</si>
  <si>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</si>
  <si>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</si>
  <si>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</si>
  <si>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</si>
  <si>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</si>
  <si>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</si>
  <si>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</si>
  <si>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</si>
  <si>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</si>
  <si>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</si>
  <si>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</si>
  <si>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</si>
  <si>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</si>
  <si>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</si>
  <si>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</si>
  <si>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</si>
  <si>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</si>
  <si>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</si>
  <si>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</si>
  <si>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</si>
  <si>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</si>
  <si>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</si>
  <si>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</si>
  <si>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</si>
  <si>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</si>
  <si>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</si>
  <si>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</si>
  <si>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</si>
  <si>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</si>
  <si>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</si>
  <si>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</si>
  <si>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</si>
  <si>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</si>
  <si>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</si>
  <si>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</si>
  <si>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</si>
  <si>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</si>
  <si>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</si>
  <si>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</si>
  <si>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</si>
  <si>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</si>
  <si>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</si>
  <si>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</si>
  <si>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</si>
  <si>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</si>
  <si>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</si>
  <si>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</si>
  <si>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</si>
  <si>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</si>
  <si>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</si>
  <si>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</si>
  <si>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</si>
  <si>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</si>
  <si>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</si>
  <si>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</si>
  <si>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</si>
  <si>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</si>
  <si>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</si>
  <si>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</si>
  <si>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</si>
  <si>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</si>
  <si>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</si>
  <si>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</si>
  <si>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</si>
  <si>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</si>
  <si>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</si>
  <si>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</si>
  <si>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</si>
  <si>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</si>
  <si>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</si>
  <si>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</si>
  <si>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</si>
  <si>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</si>
  <si>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</si>
  <si>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</si>
  <si>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</si>
  <si>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</si>
  <si>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</si>
  <si>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</si>
  <si>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</si>
  <si>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</si>
  <si>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</si>
  <si>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</si>
  <si>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</si>
  <si>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</si>
  <si>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</si>
  <si>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</si>
  <si>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</si>
  <si>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</si>
  <si>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</si>
  <si>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</si>
  <si>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</si>
  <si>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</si>
  <si>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</si>
  <si>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</si>
  <si>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</si>
  <si>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</si>
  <si>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</si>
  <si>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</si>
  <si>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</si>
  <si>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</si>
  <si>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</si>
  <si>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</si>
  <si>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</si>
  <si>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</si>
  <si>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</si>
  <si>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</si>
  <si>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</si>
  <si>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</si>
  <si>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</si>
  <si>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</si>
  <si>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</si>
  <si>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</si>
  <si>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</si>
  <si>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</si>
  <si>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</si>
  <si>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</si>
  <si>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</si>
  <si>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</si>
  <si>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</si>
  <si>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</si>
  <si>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</si>
  <si>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</si>
  <si>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</si>
  <si>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</si>
  <si>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</si>
  <si>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</si>
  <si>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</si>
  <si>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</si>
  <si>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</si>
  <si>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</si>
  <si>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</si>
  <si>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</si>
  <si>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</si>
  <si>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</si>
  <si>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</si>
  <si>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</si>
  <si>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</si>
  <si>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</si>
  <si>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</si>
  <si>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</si>
  <si>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</si>
  <si>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</si>
  <si>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</si>
  <si>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</si>
  <si>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</si>
  <si>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</si>
  <si>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</si>
  <si>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</si>
  <si>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</si>
  <si>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</si>
  <si>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</si>
  <si>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</si>
  <si>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</si>
  <si>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</si>
  <si>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</si>
  <si>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</si>
  <si>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</si>
  <si>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</si>
  <si>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</si>
  <si>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</si>
  <si>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</si>
  <si>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</si>
  <si>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</si>
  <si>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</si>
  <si>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</si>
  <si>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</si>
  <si>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</si>
  <si>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</si>
  <si>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</si>
  <si>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</si>
  <si>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</si>
  <si>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</si>
  <si>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</si>
  <si>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</si>
  <si>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</si>
  <si>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</si>
  <si>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</si>
  <si>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</si>
  <si>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</si>
  <si>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</si>
  <si>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</si>
  <si>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</si>
  <si>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</si>
  <si>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</si>
  <si>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</si>
  <si>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</si>
  <si>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</si>
  <si>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</si>
  <si>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</si>
  <si>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</si>
  <si>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</si>
  <si>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</si>
  <si>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</si>
  <si>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</si>
  <si>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</si>
  <si>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</si>
  <si>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</si>
  <si>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</si>
  <si>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</si>
  <si>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</si>
  <si>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</si>
  <si>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</si>
  <si>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</si>
  <si>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</si>
  <si>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</si>
  <si>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</si>
  <si>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</si>
  <si>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</si>
  <si>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</si>
  <si>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</si>
  <si>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</si>
  <si>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</si>
  <si>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</si>
  <si>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</si>
  <si>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</si>
  <si>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</si>
  <si>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</si>
  <si>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</si>
  <si>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</si>
  <si>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</si>
  <si>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</si>
  <si>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</si>
  <si>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</si>
  <si>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</si>
  <si>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</si>
  <si>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</si>
  <si>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</si>
  <si>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</si>
  <si>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</si>
  <si>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</si>
  <si>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</si>
  <si>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</si>
  <si>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</si>
  <si>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</si>
  <si>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</si>
  <si>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</si>
  <si>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</si>
  <si>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</si>
  <si>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</si>
  <si>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</si>
  <si>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</si>
  <si>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</si>
  <si>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</si>
  <si>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</si>
  <si>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</si>
  <si>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</si>
  <si>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</si>
  <si>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</si>
  <si>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</si>
  <si>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</si>
  <si>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</si>
  <si>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</si>
  <si>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</si>
  <si>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</si>
  <si>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</si>
  <si>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</si>
  <si>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</si>
  <si>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</si>
  <si>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</si>
  <si>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</si>
  <si>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</si>
  <si>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</si>
  <si>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</si>
  <si>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</si>
  <si>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</si>
  <si>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</si>
  <si>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</si>
  <si>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</si>
  <si>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</si>
  <si>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</si>
  <si>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</si>
  <si>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</si>
  <si>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</si>
  <si>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</si>
  <si>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</si>
  <si>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</si>
  <si>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</si>
  <si>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</si>
  <si>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</si>
  <si>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</si>
  <si>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</si>
  <si>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</si>
  <si>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</si>
  <si>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</si>
  <si>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</si>
  <si>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</si>
  <si>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</si>
  <si>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</si>
  <si>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</si>
  <si>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</si>
  <si>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</si>
  <si>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</si>
  <si>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</si>
  <si>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</si>
  <si>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</si>
  <si>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</si>
  <si>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</si>
  <si>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</si>
  <si>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</si>
  <si>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</si>
  <si>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</si>
  <si>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</si>
  <si>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</si>
  <si>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</si>
  <si>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</si>
  <si>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</si>
  <si>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</si>
  <si>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</si>
  <si>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</si>
  <si>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</si>
  <si>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</si>
  <si>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</si>
  <si>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</si>
  <si>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</si>
  <si>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</si>
  <si>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</si>
  <si>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</si>
  <si>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</si>
  <si>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</si>
  <si>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</si>
  <si>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</si>
  <si>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</si>
  <si>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</si>
  <si>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</si>
  <si>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</si>
  <si>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</si>
  <si>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</si>
  <si>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</si>
  <si>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</si>
  <si>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</si>
  <si>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</si>
  <si>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</si>
  <si>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</si>
  <si>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</si>
  <si>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</si>
  <si>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</si>
  <si>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</si>
  <si>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</si>
  <si>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</si>
  <si>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</si>
  <si>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</si>
  <si>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</si>
  <si>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</si>
  <si>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</si>
  <si>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</si>
  <si>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</si>
  <si>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</si>
  <si>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</si>
  <si>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</si>
  <si>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</si>
  <si>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</si>
  <si>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</si>
  <si>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</si>
  <si>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</si>
  <si>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</si>
  <si>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</si>
  <si>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</si>
  <si>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</si>
  <si>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</si>
  <si>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</si>
  <si>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</si>
  <si>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</si>
  <si>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</si>
  <si>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</si>
  <si>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</si>
  <si>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</si>
  <si>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</si>
  <si>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</si>
  <si>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</si>
  <si>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</si>
  <si>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</si>
  <si>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</si>
  <si>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</si>
  <si>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</si>
  <si>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</si>
  <si>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</si>
  <si>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</si>
  <si>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</si>
  <si>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</si>
  <si>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</si>
  <si>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</si>
  <si>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</si>
  <si>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</si>
  <si>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</si>
  <si>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</si>
  <si>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</si>
  <si>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</si>
  <si>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</si>
  <si>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</si>
  <si>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</si>
  <si>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</si>
  <si>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</si>
  <si>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</si>
  <si>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</si>
  <si>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</si>
  <si>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</si>
  <si>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</si>
  <si>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</si>
  <si>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</si>
  <si>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</si>
  <si>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</si>
  <si>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</si>
  <si>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</si>
  <si>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</si>
  <si>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</si>
  <si>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</si>
  <si>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</si>
  <si>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</si>
  <si>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</si>
  <si>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</si>
  <si>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</si>
  <si>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</si>
  <si>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</si>
  <si>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</si>
  <si>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</si>
  <si>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</si>
  <si>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</si>
  <si>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</si>
  <si>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</si>
  <si>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</si>
  <si>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</si>
  <si>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</si>
  <si>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</si>
  <si>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</si>
  <si>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</si>
  <si>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</si>
  <si>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</si>
  <si>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</si>
  <si>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</si>
  <si>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</si>
  <si>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</si>
  <si>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</si>
  <si>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</si>
  <si>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</si>
  <si>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</si>
  <si>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</si>
  <si>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</si>
  <si>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</si>
  <si>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</si>
  <si>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</si>
  <si>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</si>
  <si>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</si>
  <si>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</si>
  <si>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</si>
  <si>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</si>
  <si>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</si>
  <si>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</si>
  <si>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</si>
  <si>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</si>
  <si>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</si>
  <si>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</si>
  <si>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</si>
  <si>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</si>
  <si>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</si>
  <si>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</si>
  <si>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</si>
  <si>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</si>
  <si>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</si>
  <si>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</si>
  <si>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</si>
  <si>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</si>
  <si>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</si>
  <si>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</si>
  <si>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</si>
  <si>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</si>
  <si>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</si>
  <si>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</si>
  <si>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</si>
  <si>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</si>
  <si>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</si>
  <si>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</si>
  <si>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</si>
  <si>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</si>
  <si>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</si>
  <si>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</si>
  <si>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</si>
  <si>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</si>
  <si>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</si>
  <si>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</si>
  <si>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</si>
  <si>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</si>
  <si>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</si>
  <si>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</si>
  <si>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</si>
  <si>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</si>
  <si>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</si>
  <si>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</si>
  <si>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</si>
  <si>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</si>
  <si>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</si>
  <si>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</si>
  <si>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</si>
  <si>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</si>
  <si>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</si>
  <si>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</si>
  <si>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</si>
  <si>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</si>
  <si>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</si>
  <si>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</si>
  <si>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</si>
  <si>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</si>
  <si>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</si>
  <si>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</si>
  <si>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</si>
  <si>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</si>
  <si>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</si>
  <si>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</si>
  <si>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</si>
  <si>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</si>
  <si>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</si>
  <si>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</si>
  <si>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</si>
  <si>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</si>
  <si>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</si>
  <si>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</si>
  <si>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</si>
  <si>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</si>
  <si>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</si>
  <si>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</si>
  <si>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</si>
  <si>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</si>
  <si>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</si>
  <si>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</si>
  <si>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</si>
  <si>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</si>
  <si>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</si>
  <si>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</si>
  <si>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</si>
  <si>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</si>
  <si>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</si>
  <si>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</si>
  <si>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</si>
  <si>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</si>
  <si>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</si>
  <si>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</si>
  <si>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</si>
  <si>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</si>
  <si>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</si>
  <si>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</si>
  <si>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</si>
  <si>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</si>
  <si>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</si>
  <si>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</si>
  <si>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</si>
  <si>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</si>
  <si>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</si>
  <si>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</si>
  <si>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</si>
  <si>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</si>
  <si>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</si>
  <si>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</si>
  <si>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</si>
  <si>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</si>
  <si>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</si>
  <si>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</si>
  <si>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</si>
  <si>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</si>
  <si>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</si>
  <si>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</si>
  <si>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</si>
  <si>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</si>
  <si>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</si>
  <si>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</si>
  <si>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</si>
  <si>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</si>
  <si>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</si>
  <si>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</si>
  <si>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</si>
  <si>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</si>
  <si>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</si>
  <si>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</si>
  <si>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</si>
  <si>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</si>
  <si>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</si>
  <si>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</si>
  <si>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</si>
  <si>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</si>
  <si>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</si>
  <si>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</si>
  <si>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</si>
  <si>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</si>
  <si>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</si>
  <si>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</si>
  <si>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</si>
  <si>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</si>
  <si>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</si>
  <si>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</si>
  <si>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</si>
  <si>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</si>
  <si>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</si>
  <si>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</si>
  <si>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</si>
  <si>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</si>
  <si>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</si>
  <si>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</si>
  <si>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</si>
  <si>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</si>
  <si>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</si>
  <si>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</si>
  <si>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</si>
  <si>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</si>
  <si>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</si>
  <si>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</si>
  <si>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</si>
  <si>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</si>
  <si>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</si>
  <si>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</si>
  <si>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</si>
  <si>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</si>
  <si>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</si>
  <si>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</si>
  <si>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</si>
  <si>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</si>
  <si>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</si>
  <si>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</si>
  <si>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</si>
  <si>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</si>
  <si>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</si>
  <si>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</si>
  <si>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</si>
  <si>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</si>
  <si>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</si>
  <si>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</si>
  <si>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</si>
  <si>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</si>
  <si>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</si>
  <si>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</si>
  <si>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</si>
  <si>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</si>
  <si>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</si>
  <si>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</si>
  <si>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</si>
  <si>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</si>
  <si>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</si>
  <si>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</si>
  <si>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</si>
  <si>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</si>
  <si>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</si>
  <si>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</si>
  <si>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</si>
  <si>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</si>
  <si>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</si>
  <si>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</si>
  <si>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</si>
  <si>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</si>
  <si>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</si>
  <si>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</si>
  <si>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</si>
  <si>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</si>
  <si>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</si>
  <si>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</si>
  <si>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</si>
  <si>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</si>
  <si>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</si>
  <si>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</si>
  <si>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</si>
  <si>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</si>
  <si>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</si>
  <si>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</si>
  <si>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</si>
  <si>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</si>
  <si>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</si>
  <si>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</si>
  <si>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</si>
  <si>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</si>
  <si>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</si>
  <si>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</si>
  <si>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</si>
  <si>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</si>
  <si>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</si>
  <si>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</si>
  <si>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</si>
  <si>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</si>
  <si>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</si>
  <si>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</si>
  <si>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</si>
  <si>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</si>
  <si>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</si>
  <si>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</si>
  <si>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</si>
  <si>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</si>
  <si>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</si>
  <si>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</si>
  <si>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</si>
  <si>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</si>
  <si>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</si>
  <si>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</si>
  <si>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</si>
  <si>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</si>
  <si>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</si>
  <si>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</si>
  <si>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</si>
  <si>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</si>
  <si>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</si>
  <si>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</si>
  <si>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</si>
  <si>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</si>
  <si>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</si>
  <si>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</si>
  <si>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</si>
  <si>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</si>
  <si>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</si>
  <si>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</si>
  <si>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</si>
  <si>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</si>
  <si>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</si>
  <si>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</si>
  <si>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</si>
  <si>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</si>
  <si>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</si>
  <si>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</si>
  <si>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</si>
  <si>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</si>
  <si>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</si>
  <si>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</si>
  <si>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</si>
  <si>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</si>
  <si>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</si>
  <si>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</si>
  <si>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</si>
  <si>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</si>
  <si>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</si>
  <si>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</si>
  <si>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</si>
  <si>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</si>
  <si>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</si>
  <si>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</si>
  <si>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</si>
  <si>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</si>
  <si>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</si>
  <si>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</si>
  <si>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</si>
  <si>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</si>
  <si>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</si>
  <si>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</si>
  <si>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</si>
  <si>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</si>
  <si>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</si>
  <si>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</si>
  <si>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</si>
  <si>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</si>
  <si>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</si>
  <si>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</si>
  <si>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</si>
  <si>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</si>
  <si>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</si>
  <si>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</si>
  <si>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</si>
  <si>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</si>
  <si>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</si>
  <si>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</si>
  <si>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</si>
  <si>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</si>
  <si>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</si>
  <si>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</si>
  <si>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</si>
  <si>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</si>
  <si>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</si>
  <si>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</si>
  <si>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</si>
  <si>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</si>
  <si>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</si>
  <si>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</si>
  <si>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</si>
  <si>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</si>
  <si>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</si>
  <si>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</si>
  <si>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</si>
  <si>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</si>
  <si>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</si>
  <si>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</si>
  <si>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</si>
  <si>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</si>
  <si>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</si>
  <si>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</si>
  <si>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</si>
  <si>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</si>
  <si>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</si>
  <si>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</si>
  <si>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</si>
  <si>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</si>
  <si>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</si>
  <si>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</si>
  <si>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</si>
  <si>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</si>
  <si>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</si>
  <si>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</si>
  <si>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</si>
  <si>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</si>
  <si>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</si>
  <si>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</si>
  <si>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</si>
  <si>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</si>
  <si>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</si>
  <si>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</si>
  <si>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</si>
  <si>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</si>
  <si>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</si>
  <si>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</si>
  <si>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</si>
  <si>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</si>
  <si>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</si>
  <si>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</si>
  <si>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</si>
  <si>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</si>
  <si>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</si>
  <si>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</si>
  <si>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</si>
  <si>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</si>
  <si>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</si>
  <si>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</si>
  <si>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</si>
  <si>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</si>
  <si>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</si>
  <si>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</si>
  <si>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</si>
  <si>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</si>
  <si>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</si>
  <si>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</si>
  <si>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</si>
  <si>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</si>
  <si>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</si>
  <si>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</si>
  <si>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</si>
  <si>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</si>
  <si>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</si>
  <si>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</si>
  <si>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</si>
  <si>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</si>
  <si>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</si>
  <si>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</si>
  <si>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</si>
  <si>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</si>
  <si>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</si>
  <si>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</si>
  <si>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</si>
  <si>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</si>
  <si>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</si>
  <si>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</si>
  <si>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</si>
  <si>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</si>
  <si>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</si>
  <si>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</si>
  <si>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</si>
  <si>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</si>
  <si>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</si>
  <si>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</si>
  <si>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</si>
  <si>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</si>
  <si>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</si>
  <si>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</si>
  <si>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</si>
  <si>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</si>
  <si>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</si>
  <si>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</si>
  <si>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</si>
  <si>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</si>
  <si>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</si>
  <si>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</si>
  <si>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</si>
  <si>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</si>
  <si>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</si>
  <si>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</si>
  <si>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</si>
  <si>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</si>
  <si>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</si>
  <si>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</si>
  <si>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</si>
  <si>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</si>
  <si>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</si>
  <si>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</si>
  <si>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</si>
  <si>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</si>
  <si>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</si>
  <si>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</si>
  <si>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</si>
  <si>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</si>
  <si>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</si>
  <si>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</si>
  <si>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</si>
  <si>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</si>
  <si>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</si>
  <si>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</si>
  <si>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</si>
  <si>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</si>
  <si>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</si>
  <si>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</si>
  <si>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</si>
  <si>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</si>
  <si>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</si>
  <si>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</si>
  <si>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</si>
  <si>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</si>
  <si>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</si>
  <si>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</si>
  <si>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</si>
  <si>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</si>
  <si>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</si>
  <si>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</si>
  <si>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</si>
  <si>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</si>
  <si>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</si>
  <si>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</si>
  <si>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</si>
  <si>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</si>
  <si>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</si>
  <si>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</si>
  <si>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</si>
  <si>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</si>
  <si>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</si>
  <si>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</si>
  <si>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</si>
  <si>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</si>
  <si>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</si>
  <si>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</si>
  <si>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</si>
  <si>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</si>
  <si>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</si>
  <si>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</si>
  <si>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</si>
  <si>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</si>
  <si>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</si>
  <si>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</si>
  <si>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</si>
  <si>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</si>
  <si>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</si>
  <si>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</si>
  <si>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</si>
  <si>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</si>
  <si>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</si>
  <si>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</si>
  <si>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</si>
  <si>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</si>
  <si>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</si>
  <si>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</si>
  <si>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</si>
  <si>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</si>
  <si>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</si>
  <si>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</si>
  <si>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</si>
  <si>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</si>
  <si>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</si>
  <si>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</si>
  <si>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</si>
  <si>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</si>
  <si>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</si>
  <si>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</si>
  <si>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</si>
  <si>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</si>
  <si>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</si>
  <si>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</si>
  <si>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</si>
  <si>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</si>
  <si>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</si>
  <si>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</si>
  <si>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</si>
  <si>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</si>
  <si>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</si>
  <si>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</si>
  <si>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</si>
  <si>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</si>
  <si>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</si>
  <si>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</si>
  <si>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</si>
  <si>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</si>
  <si>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</si>
  <si>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</si>
  <si>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</si>
  <si>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</si>
  <si>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</si>
  <si>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</si>
  <si>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</si>
  <si>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</si>
  <si>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</si>
  <si>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</si>
  <si>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</si>
  <si>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</si>
  <si>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</si>
  <si>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</si>
  <si>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</si>
  <si>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</si>
  <si>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</si>
  <si>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</si>
  <si>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</si>
  <si>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</si>
  <si>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</si>
  <si>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</si>
  <si>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</si>
  <si>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</si>
  <si>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</si>
  <si>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</si>
  <si>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</si>
  <si>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</si>
  <si>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</si>
  <si>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</si>
  <si>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</si>
  <si>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</si>
  <si>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</si>
  <si>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</si>
  <si>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</si>
  <si>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</si>
  <si>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</si>
  <si>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</si>
  <si>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</si>
  <si>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</si>
  <si>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</si>
  <si>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</si>
  <si>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</si>
  <si>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</si>
  <si>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</si>
  <si>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</si>
  <si>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</si>
  <si>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</si>
  <si>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</si>
  <si>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</si>
  <si>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</si>
  <si>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</si>
  <si>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</si>
  <si>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</si>
  <si>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</si>
  <si>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</si>
  <si>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</si>
  <si>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</si>
  <si>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</si>
  <si>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</si>
  <si>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</si>
  <si>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</si>
  <si>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</si>
  <si>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</si>
  <si>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</si>
  <si>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</si>
  <si>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</si>
  <si>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</si>
  <si>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</si>
  <si>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</si>
  <si>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</si>
  <si>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</si>
  <si>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</si>
  <si>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</si>
  <si>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</si>
  <si>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</si>
  <si>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</si>
  <si>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</si>
  <si>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</si>
  <si>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</si>
  <si>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</si>
  <si>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</si>
  <si>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</si>
  <si>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</si>
  <si>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</si>
  <si>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</si>
  <si>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</si>
  <si>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</si>
  <si>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</si>
  <si>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</si>
  <si>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</si>
  <si>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</si>
  <si>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</si>
  <si>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</si>
  <si>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</si>
  <si>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</si>
  <si>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</si>
  <si>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</si>
  <si>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</si>
  <si>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</si>
  <si>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</si>
  <si>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</si>
  <si>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</si>
  <si>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</si>
  <si>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</si>
  <si>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</si>
  <si>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</si>
  <si>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</si>
  <si>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</si>
  <si>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</si>
  <si>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</si>
  <si>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</si>
  <si>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</si>
  <si>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</si>
  <si>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</si>
  <si>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</si>
  <si>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</si>
  <si>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</si>
  <si>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</si>
  <si>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</si>
  <si>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</si>
  <si>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</si>
  <si>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</si>
  <si>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</si>
  <si>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</si>
  <si>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</si>
  <si>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</si>
  <si>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</si>
  <si>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</si>
  <si>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</si>
  <si>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</si>
  <si>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</si>
  <si>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</si>
  <si>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</si>
  <si>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</si>
  <si>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</si>
  <si>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</si>
  <si>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</si>
  <si>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</si>
  <si>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</si>
  <si>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</si>
  <si>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</si>
  <si>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</si>
  <si>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</si>
  <si>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</si>
  <si>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</si>
  <si>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</si>
  <si>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</si>
  <si>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</si>
  <si>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</si>
  <si>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</si>
  <si>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</si>
  <si>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</si>
  <si>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</si>
  <si>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</si>
  <si>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</si>
  <si>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</si>
  <si>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</si>
  <si>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</si>
  <si>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</si>
  <si>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</si>
  <si>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</si>
  <si>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</si>
  <si>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</si>
  <si>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</si>
  <si>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</si>
  <si>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</si>
  <si>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</si>
  <si>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</si>
  <si>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</si>
  <si>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</si>
  <si>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</si>
  <si>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</si>
  <si>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</si>
  <si>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</si>
  <si>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</si>
  <si>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</si>
  <si>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</si>
  <si>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</si>
  <si>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</si>
  <si>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</si>
  <si>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</si>
  <si>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</si>
  <si>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</si>
  <si>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</si>
  <si>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</si>
  <si>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</si>
  <si>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</si>
  <si>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</si>
  <si>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</si>
  <si>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</si>
  <si>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</si>
  <si>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</si>
  <si>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</si>
  <si>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</si>
  <si>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</si>
  <si>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</si>
  <si>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</si>
  <si>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</si>
  <si>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</si>
  <si>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</si>
  <si>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</si>
  <si>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</si>
  <si>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</si>
  <si>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</si>
  <si>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</si>
  <si>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</si>
  <si>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</si>
  <si>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</si>
  <si>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</si>
  <si>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</si>
  <si>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</si>
  <si>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</si>
  <si>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</si>
  <si>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</si>
  <si>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</si>
  <si>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</si>
  <si>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</si>
  <si>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</si>
  <si>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</si>
  <si>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</si>
  <si>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</si>
  <si>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</si>
  <si>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</si>
  <si>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</si>
  <si>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</si>
  <si>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</si>
  <si>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</si>
  <si>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</si>
  <si>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</si>
  <si>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</si>
  <si>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</si>
  <si>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</si>
  <si>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</si>
  <si>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</si>
  <si>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</si>
  <si>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</si>
  <si>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</si>
  <si>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</si>
  <si>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</si>
  <si>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</si>
  <si>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</si>
  <si>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</si>
  <si>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</si>
  <si>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</si>
  <si>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</si>
  <si>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</si>
  <si>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</si>
  <si>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</si>
  <si>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</si>
  <si>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</si>
  <si>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</si>
  <si>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</si>
  <si>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</si>
  <si>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</si>
  <si>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</si>
  <si>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</si>
  <si>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</si>
  <si>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</si>
  <si>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</si>
  <si>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</si>
  <si>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</si>
  <si>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</si>
  <si>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</si>
  <si>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</si>
  <si>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</si>
  <si>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</si>
  <si>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</si>
  <si>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</si>
  <si>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</si>
  <si>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</si>
  <si>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</si>
  <si>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</si>
  <si>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</si>
  <si>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</si>
  <si>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</si>
  <si>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</si>
  <si>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</si>
  <si>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</si>
  <si>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</si>
  <si>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</si>
  <si>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</si>
  <si>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</si>
  <si>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</si>
  <si>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</si>
  <si>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</si>
  <si>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</si>
  <si>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</si>
  <si>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</si>
  <si>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</si>
  <si>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</si>
  <si>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</si>
  <si>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</si>
  <si>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</si>
  <si>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</si>
  <si>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</si>
  <si>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</si>
  <si>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</si>
  <si>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</si>
  <si>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</si>
  <si>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</si>
  <si>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</si>
  <si>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</si>
  <si>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</si>
  <si>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</si>
  <si>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</si>
  <si>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</si>
  <si>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</si>
  <si>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</si>
  <si>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</si>
  <si>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</si>
  <si>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</si>
  <si>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</si>
  <si>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</si>
  <si>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</si>
  <si>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</si>
  <si>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</si>
  <si>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</si>
  <si>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</si>
  <si>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</si>
  <si>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</si>
  <si>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</si>
  <si>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</si>
  <si>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</si>
  <si>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</si>
  <si>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</si>
  <si>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</si>
  <si>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</si>
  <si>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</si>
  <si>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</si>
  <si>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</si>
  <si>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</si>
  <si>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</si>
  <si>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</si>
  <si>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</si>
  <si>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</si>
  <si>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</si>
  <si>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</si>
  <si>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</si>
  <si>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</si>
  <si>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</si>
  <si>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</si>
  <si>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</si>
  <si>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</si>
  <si>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</si>
  <si>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</si>
  <si>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</si>
  <si>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</si>
  <si>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</si>
  <si>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</si>
  <si>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</si>
  <si>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</si>
  <si>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</si>
  <si>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</si>
  <si>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</si>
  <si>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</si>
  <si>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</si>
  <si>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</si>
  <si>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</si>
  <si>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</si>
  <si>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</si>
  <si>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</si>
  <si>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</si>
  <si>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</si>
  <si>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</si>
  <si>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</si>
  <si>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</si>
  <si>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</si>
  <si>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</si>
  <si>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</si>
  <si>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</si>
  <si>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</si>
  <si>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</si>
  <si>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</si>
  <si>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</si>
  <si>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</si>
  <si>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</si>
  <si>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</si>
  <si>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</si>
  <si>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</si>
  <si>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</si>
  <si>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</si>
  <si>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</si>
  <si>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</si>
  <si>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</si>
  <si>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</si>
  <si>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</si>
  <si>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</si>
  <si>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</si>
  <si>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</si>
  <si>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</si>
  <si>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</si>
  <si>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</si>
  <si>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</si>
  <si>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</si>
  <si>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</si>
  <si>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</si>
  <si>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</si>
  <si>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</si>
  <si>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</si>
  <si>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</si>
  <si>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</si>
  <si>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</si>
  <si>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</si>
  <si>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</si>
  <si>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</si>
  <si>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</si>
  <si>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</si>
  <si>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</si>
  <si>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</si>
  <si>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</si>
  <si>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</si>
  <si>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</si>
  <si>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</si>
  <si>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</si>
  <si>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</si>
  <si>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</si>
  <si>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</si>
  <si>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</si>
  <si>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</si>
  <si>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</si>
  <si>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</si>
  <si>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</si>
  <si>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</si>
  <si>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</si>
  <si>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</si>
  <si>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</si>
  <si>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</si>
  <si>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</si>
  <si>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</si>
  <si>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</si>
  <si>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</si>
  <si>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</si>
  <si>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</si>
  <si>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</si>
  <si>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</si>
  <si>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</si>
  <si>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</si>
  <si>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</si>
  <si>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</si>
  <si>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</si>
  <si>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</si>
  <si>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</si>
  <si>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</si>
  <si>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</si>
  <si>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</si>
  <si>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</si>
  <si>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</si>
  <si>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</si>
  <si>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</si>
  <si>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</si>
  <si>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</si>
  <si>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</si>
  <si>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</si>
  <si>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</si>
  <si>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</si>
  <si>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</si>
  <si>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</si>
  <si>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</si>
  <si>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</si>
  <si>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</si>
  <si>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</si>
  <si>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</si>
  <si>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</si>
  <si>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</si>
  <si>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</si>
  <si>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</si>
  <si>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</si>
  <si>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</si>
  <si>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</si>
  <si>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</si>
  <si>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</si>
  <si>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</si>
  <si>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</si>
  <si>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</si>
  <si>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</si>
  <si>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</si>
  <si>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</si>
  <si>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</si>
  <si>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</si>
  <si>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</si>
  <si>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</si>
  <si>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</si>
  <si>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</si>
  <si>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</si>
  <si>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</si>
  <si>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</si>
  <si>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</si>
  <si>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</si>
  <si>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</si>
  <si>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</si>
  <si>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</si>
  <si>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</si>
  <si>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</si>
  <si>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</si>
  <si>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</si>
  <si>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</si>
  <si>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</si>
  <si>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</si>
  <si>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</si>
  <si>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</si>
  <si>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</si>
  <si>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</si>
  <si>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</si>
  <si>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</si>
  <si>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</si>
  <si>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</si>
  <si>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</si>
  <si>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</si>
  <si>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</si>
  <si>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</si>
  <si>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</si>
  <si>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</si>
  <si>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</si>
  <si>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</si>
  <si>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</si>
  <si>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</si>
  <si>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</si>
  <si>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</si>
  <si>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</si>
  <si>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</si>
  <si>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</si>
  <si>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</si>
  <si>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</si>
  <si>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</si>
  <si>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</si>
  <si>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</si>
  <si>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</si>
  <si>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</si>
  <si>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</si>
  <si>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</si>
  <si>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</si>
  <si>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</si>
  <si>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</si>
  <si>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</si>
  <si>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</si>
  <si>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</si>
  <si>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</si>
  <si>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</si>
  <si>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</si>
  <si>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</si>
  <si>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</si>
  <si>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</si>
  <si>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</si>
  <si>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</si>
  <si>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</si>
  <si>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</si>
  <si>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</si>
  <si>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</si>
  <si>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</si>
  <si>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</si>
  <si>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</si>
  <si>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</si>
  <si>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</si>
  <si>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</si>
  <si>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</si>
  <si>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</si>
  <si>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</si>
  <si>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</si>
  <si>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</si>
  <si>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</si>
  <si>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</si>
  <si>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</si>
  <si>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</si>
  <si>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</si>
  <si>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</si>
  <si>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</si>
  <si>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</si>
  <si>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</si>
  <si>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</si>
  <si>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</si>
  <si>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</si>
  <si>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</si>
  <si>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</si>
  <si>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</si>
  <si>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</si>
  <si>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</si>
  <si>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</si>
  <si>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</si>
  <si>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</si>
  <si>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</si>
  <si>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</si>
  <si>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</si>
  <si>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</si>
  <si>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</si>
  <si>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</si>
  <si>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</si>
  <si>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</si>
  <si>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</si>
  <si>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</si>
  <si>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</si>
  <si>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</si>
  <si>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</si>
  <si>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</si>
  <si>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</si>
  <si>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</si>
  <si>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</si>
  <si>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</si>
  <si>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</si>
  <si>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</si>
  <si>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</si>
  <si>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</si>
  <si>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</si>
  <si>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</si>
  <si>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</si>
  <si>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</si>
  <si>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</si>
  <si>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</si>
  <si>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</si>
  <si>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</si>
  <si>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</si>
  <si>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</si>
  <si>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</si>
  <si>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</si>
  <si>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</si>
  <si>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</si>
  <si>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</si>
  <si>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</si>
  <si>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</si>
  <si>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</si>
  <si>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</si>
  <si>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</si>
  <si>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</si>
  <si>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</si>
  <si>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</si>
  <si>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</si>
  <si>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</si>
  <si>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</si>
  <si>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</si>
  <si>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</si>
  <si>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</si>
  <si>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</si>
  <si>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</si>
  <si>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</si>
  <si>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</si>
  <si>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</si>
  <si>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</si>
  <si>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</si>
  <si>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</si>
  <si>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</si>
  <si>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</si>
  <si>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</si>
  <si>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</si>
  <si>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</si>
  <si>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</si>
  <si>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</si>
  <si>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</si>
  <si>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</si>
  <si>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</si>
  <si>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</si>
  <si>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</si>
  <si>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</si>
  <si>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</si>
  <si>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</si>
  <si>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</si>
  <si>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</si>
  <si>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</si>
  <si>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</si>
  <si>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</si>
  <si>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</si>
  <si>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</si>
  <si>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</si>
  <si>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</si>
  <si>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</si>
  <si>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</si>
  <si>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</si>
  <si>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</si>
  <si>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</si>
  <si>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</si>
  <si>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</si>
  <si>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</si>
  <si>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</si>
  <si>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</si>
  <si>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</si>
  <si>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</si>
  <si>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</si>
  <si>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</si>
  <si>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</si>
  <si>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</si>
  <si>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</si>
  <si>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</si>
  <si>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</si>
  <si>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</si>
  <si>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</si>
  <si>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</si>
  <si>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</si>
  <si>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</si>
  <si>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</si>
  <si>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</si>
  <si>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</si>
  <si>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</si>
  <si>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</si>
  <si>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</si>
  <si>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</si>
  <si>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</si>
  <si>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</si>
  <si>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</si>
  <si>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</si>
  <si>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</si>
  <si>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</si>
  <si>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</si>
  <si>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</si>
  <si>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</si>
  <si>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</si>
  <si>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</si>
  <si>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</si>
  <si>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</si>
  <si>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</si>
  <si>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</si>
  <si>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</si>
  <si>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</si>
  <si>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</si>
  <si>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</si>
  <si>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</si>
  <si>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</si>
  <si>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</si>
  <si>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</si>
  <si>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</si>
  <si>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</si>
  <si>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</si>
  <si>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</si>
  <si>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</si>
  <si>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</si>
  <si>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</si>
  <si>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</si>
  <si>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</si>
  <si>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</si>
  <si>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</si>
  <si>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</si>
  <si>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</si>
  <si>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</si>
  <si>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</si>
  <si>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</si>
  <si>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</si>
  <si>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</si>
  <si>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</si>
  <si>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</si>
  <si>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</si>
  <si>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</si>
  <si>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</si>
  <si>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</si>
  <si>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</si>
  <si>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</si>
  <si>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</si>
  <si>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</si>
  <si>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</si>
  <si>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</si>
  <si>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</si>
  <si>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</si>
  <si>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</si>
  <si>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</si>
  <si>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</si>
  <si>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</si>
  <si>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</si>
  <si>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</si>
  <si>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</si>
  <si>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</si>
  <si>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</si>
  <si>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</si>
  <si>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</si>
  <si>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</si>
  <si>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</si>
  <si>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</si>
  <si>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</si>
  <si>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</si>
  <si>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</si>
  <si>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</si>
  <si>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</si>
  <si>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</si>
  <si>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</si>
  <si>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</si>
  <si>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</si>
  <si>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</si>
  <si>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</si>
  <si>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</si>
  <si>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</si>
  <si>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</si>
  <si>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</si>
  <si>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</si>
  <si>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</si>
  <si>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</si>
  <si>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</si>
  <si>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</si>
  <si>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</si>
  <si>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</si>
  <si>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</si>
  <si>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</si>
  <si>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</si>
  <si>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</si>
  <si>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</si>
  <si>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</si>
  <si>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</si>
  <si>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</si>
  <si>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</si>
  <si>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</si>
  <si>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</si>
  <si>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</si>
  <si>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</si>
  <si>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</si>
  <si>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</si>
  <si>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</si>
  <si>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</si>
  <si>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</si>
  <si>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</si>
  <si>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</si>
  <si>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</si>
  <si>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</si>
  <si>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</si>
  <si>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</si>
  <si>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</si>
  <si>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</si>
  <si>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</si>
  <si>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</si>
  <si>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</si>
  <si>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</si>
  <si>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</si>
  <si>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</si>
  <si>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</si>
  <si>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</si>
  <si>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</si>
  <si>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</si>
  <si>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</si>
  <si>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</si>
  <si>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</si>
  <si>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</si>
  <si>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</si>
  <si>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</si>
  <si>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</si>
  <si>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</si>
  <si>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</si>
  <si>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</si>
  <si>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</si>
  <si>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</si>
  <si>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</si>
  <si>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</si>
  <si>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</si>
  <si>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</si>
  <si>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</si>
  <si>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</si>
  <si>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</si>
  <si>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</si>
  <si>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</si>
  <si>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</si>
  <si>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</si>
  <si>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</si>
  <si>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</si>
  <si>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</si>
  <si>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</si>
  <si>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</si>
  <si>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</si>
  <si>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</si>
  <si>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</si>
  <si>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</si>
  <si>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</si>
  <si>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</si>
  <si>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</si>
  <si>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</si>
  <si>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</si>
  <si>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</si>
  <si>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</si>
  <si>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</si>
  <si>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</si>
  <si>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</si>
  <si>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</si>
  <si>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</si>
  <si>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</si>
  <si>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</si>
  <si>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</si>
  <si>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</si>
  <si>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</si>
  <si>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</si>
  <si>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</si>
  <si>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</si>
  <si>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</si>
  <si>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</si>
  <si>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</si>
  <si>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</si>
  <si>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</si>
  <si>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</si>
  <si>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</si>
  <si>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</si>
  <si>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</si>
  <si>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</si>
  <si>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</si>
  <si>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</si>
  <si>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</si>
  <si>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</si>
  <si>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</si>
  <si>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</si>
  <si>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</si>
  <si>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</si>
  <si>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</si>
  <si>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</si>
  <si>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</si>
  <si>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</si>
  <si>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</si>
  <si>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</si>
  <si>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</si>
  <si>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</si>
  <si>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</si>
  <si>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</si>
  <si>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</si>
  <si>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</si>
  <si>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</si>
  <si>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</si>
  <si>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</si>
  <si>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</si>
  <si>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</si>
  <si>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</si>
  <si>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</si>
  <si>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</si>
  <si>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</si>
  <si>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</si>
  <si>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</si>
  <si>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</si>
  <si>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</si>
  <si>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</si>
  <si>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</si>
  <si>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</si>
  <si>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</si>
  <si>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</si>
  <si>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</si>
  <si>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</si>
  <si>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</si>
  <si>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</si>
  <si>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</si>
  <si>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</si>
  <si>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</si>
  <si>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</si>
  <si>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</si>
  <si>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</si>
  <si>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</si>
  <si>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</si>
  <si>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</si>
  <si>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</si>
  <si>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</si>
  <si>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</si>
  <si>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</si>
  <si>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</si>
  <si>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</si>
  <si>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</si>
  <si>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</si>
  <si>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</si>
  <si>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</si>
  <si>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</si>
  <si>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</si>
  <si>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</si>
  <si>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</si>
  <si>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</si>
  <si>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</si>
  <si>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</si>
  <si>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</si>
  <si>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</si>
  <si>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</si>
  <si>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</si>
  <si>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</si>
  <si>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</si>
  <si>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</si>
  <si>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</si>
  <si>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</si>
  <si>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</si>
  <si>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</si>
  <si>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</si>
  <si>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</si>
  <si>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</si>
  <si>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</si>
  <si>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</si>
  <si>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</si>
  <si>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</si>
  <si>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</si>
  <si>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</si>
  <si>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</si>
  <si>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</si>
  <si>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</si>
  <si>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</si>
  <si>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</si>
  <si>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</si>
  <si>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</si>
  <si>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</si>
  <si>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</si>
  <si>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</si>
  <si>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</si>
  <si>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</si>
  <si>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</si>
  <si>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</si>
  <si>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</si>
  <si>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</si>
  <si>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</si>
  <si>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</si>
  <si>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</si>
  <si>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</si>
  <si>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</si>
  <si>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</si>
  <si>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</si>
  <si>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</si>
  <si>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</si>
  <si>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</si>
  <si>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</si>
  <si>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</si>
  <si>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</si>
  <si>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</si>
  <si>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</si>
  <si>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</si>
  <si>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</si>
  <si>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</si>
  <si>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</si>
  <si>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</si>
  <si>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</si>
  <si>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</si>
  <si>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</si>
  <si>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</si>
  <si>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</si>
  <si>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</si>
  <si>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</si>
  <si>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</si>
  <si>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</si>
  <si>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</si>
  <si>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</si>
  <si>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</si>
  <si>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</si>
  <si>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</si>
  <si>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</si>
  <si>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</si>
  <si>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</si>
  <si>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</si>
  <si>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</si>
  <si>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</si>
  <si>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</si>
  <si>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</si>
  <si>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</si>
  <si>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</si>
  <si>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</si>
  <si>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</si>
  <si>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</si>
  <si>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</si>
  <si>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</si>
  <si>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</si>
  <si>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</si>
  <si>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</si>
  <si>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</si>
  <si>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</si>
  <si>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</si>
  <si>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</si>
  <si>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</si>
  <si>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</si>
  <si>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</si>
  <si>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</si>
  <si>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</si>
  <si>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</si>
  <si>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</si>
  <si>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</si>
  <si>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</si>
  <si>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</si>
  <si>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</si>
  <si>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</si>
  <si>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</si>
  <si>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</si>
  <si>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</si>
  <si>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</si>
  <si>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</si>
  <si>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</si>
  <si>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</si>
  <si>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</si>
  <si>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</si>
  <si>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</si>
  <si>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</si>
  <si>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</si>
  <si>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</si>
  <si>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</si>
  <si>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</si>
  <si>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</si>
  <si>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</si>
  <si>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</si>
  <si>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</si>
  <si>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</si>
  <si>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</si>
  <si>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</si>
  <si>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</si>
  <si>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</si>
  <si>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</si>
  <si>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</si>
  <si>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</si>
  <si>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</si>
  <si>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</si>
  <si>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</si>
  <si>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</si>
  <si>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</si>
  <si>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</si>
  <si>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</si>
  <si>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</si>
  <si>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</si>
  <si>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</si>
  <si>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</si>
  <si>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</si>
  <si>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</si>
  <si>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</si>
  <si>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</si>
  <si>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</si>
  <si>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</si>
  <si>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</si>
  <si>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</si>
  <si>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</si>
  <si>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</si>
  <si>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</si>
  <si>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</si>
  <si>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</si>
  <si>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</si>
  <si>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</si>
  <si>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</si>
  <si>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</si>
  <si>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</si>
  <si>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</si>
  <si>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</si>
  <si>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</si>
  <si>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</si>
  <si>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</si>
  <si>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</si>
  <si>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</si>
  <si>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</si>
  <si>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</si>
  <si>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</si>
  <si>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</si>
  <si>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</si>
  <si>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</si>
  <si>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</si>
  <si>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</si>
  <si>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</si>
  <si>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</si>
  <si>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</si>
  <si>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</si>
  <si>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</si>
  <si>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</si>
  <si>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</si>
  <si>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</si>
  <si>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</si>
  <si>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</si>
  <si>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</si>
  <si>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</si>
  <si>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</si>
  <si>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</si>
  <si>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</si>
  <si>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</si>
  <si>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</si>
  <si>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</si>
  <si>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</si>
  <si>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</si>
  <si>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</si>
  <si>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</si>
  <si>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</si>
  <si>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</si>
  <si>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</si>
  <si>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</si>
  <si>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</si>
  <si>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</si>
  <si>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</si>
  <si>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</si>
  <si>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</si>
  <si>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</si>
  <si>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</si>
  <si>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</si>
  <si>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</si>
  <si>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</si>
  <si>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</si>
  <si>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</si>
  <si>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</si>
  <si>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</si>
  <si>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</si>
  <si>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</si>
  <si>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</si>
  <si>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</si>
  <si>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</si>
  <si>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</si>
  <si>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</si>
  <si>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</si>
  <si>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</si>
  <si>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</si>
  <si>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</si>
  <si>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</si>
  <si>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</si>
  <si>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</si>
  <si>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</si>
  <si>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</si>
  <si>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</si>
  <si>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</si>
  <si>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</si>
  <si>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</si>
  <si>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</si>
  <si>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</si>
  <si>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</si>
  <si>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</si>
  <si>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</si>
  <si>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</si>
  <si>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</si>
  <si>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</si>
  <si>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</si>
  <si>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</si>
  <si>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</si>
  <si>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</si>
  <si>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</si>
  <si>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</si>
  <si>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</si>
  <si>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</si>
  <si>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</si>
  <si>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</si>
  <si>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</si>
  <si>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</si>
  <si>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</si>
  <si>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</si>
  <si>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</si>
  <si>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</si>
  <si>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</si>
  <si>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</si>
  <si>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</si>
  <si>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</si>
  <si>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</si>
  <si>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</si>
  <si>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</si>
  <si>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</si>
  <si>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</si>
  <si>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</si>
  <si>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</si>
  <si>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</si>
  <si>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</si>
  <si>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</si>
  <si>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</si>
  <si>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</si>
  <si>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</si>
  <si>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</si>
  <si>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</si>
  <si>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</si>
  <si>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</si>
  <si>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</si>
  <si>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</si>
  <si>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</si>
  <si>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</si>
  <si>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</si>
  <si>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</si>
  <si>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</si>
  <si>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</si>
  <si>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</si>
  <si>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</si>
  <si>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</si>
  <si>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</si>
  <si>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</si>
  <si>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</si>
  <si>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</si>
  <si>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</si>
  <si>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</si>
  <si>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</si>
  <si>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</si>
  <si>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</si>
  <si>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</si>
  <si>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</si>
  <si>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</si>
  <si>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</si>
  <si>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</si>
  <si>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</si>
  <si>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</si>
  <si>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</si>
  <si>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</si>
  <si>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</si>
  <si>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</si>
  <si>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</si>
  <si>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</si>
  <si>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</si>
  <si>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</si>
  <si>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</si>
  <si>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</si>
  <si>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</si>
  <si>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</si>
  <si>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</si>
  <si>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</si>
  <si>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</si>
  <si>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</si>
  <si>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</si>
  <si>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</si>
  <si>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</si>
  <si>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</si>
  <si>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</si>
  <si>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</si>
  <si>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</si>
  <si>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</si>
  <si>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</si>
  <si>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</si>
  <si>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</si>
  <si>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</si>
  <si>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</si>
  <si>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</si>
  <si>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</si>
  <si>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</si>
  <si>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</si>
  <si>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</si>
  <si>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</si>
  <si>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</si>
  <si>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</si>
  <si>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</si>
  <si>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</si>
  <si>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</si>
  <si>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</si>
  <si>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</si>
  <si>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</si>
  <si>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</si>
  <si>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</si>
  <si>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</si>
  <si>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</si>
  <si>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</si>
  <si>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</si>
  <si>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</si>
  <si>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</si>
  <si>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</si>
  <si>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</si>
  <si>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</si>
  <si>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</si>
  <si>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</si>
  <si>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</si>
  <si>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</si>
  <si>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</si>
  <si>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</si>
  <si>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</si>
  <si>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</si>
  <si>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</si>
  <si>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</si>
  <si>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</si>
  <si>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</si>
  <si>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</si>
  <si>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</si>
  <si>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</si>
  <si>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</si>
  <si>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</si>
  <si>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</si>
  <si>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</si>
  <si>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</si>
  <si>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</si>
  <si>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</si>
  <si>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</si>
  <si>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</si>
  <si>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</si>
  <si>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</si>
  <si>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</si>
  <si>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</si>
  <si>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</si>
  <si>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</si>
  <si>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</si>
  <si>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</si>
  <si>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</si>
  <si>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</si>
  <si>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</si>
  <si>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</si>
  <si>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</si>
  <si>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</si>
  <si>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</si>
  <si>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</si>
  <si>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</si>
  <si>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</si>
  <si>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</si>
  <si>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</si>
  <si>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</si>
  <si>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</si>
  <si>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</si>
  <si>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</si>
  <si>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</si>
  <si>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</si>
  <si>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</si>
  <si>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</si>
  <si>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</si>
  <si>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</si>
  <si>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</si>
  <si>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</si>
  <si>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</si>
  <si>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</si>
  <si>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</si>
  <si>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</si>
  <si>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</si>
  <si>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</si>
  <si>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</si>
  <si>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</si>
  <si>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</si>
  <si>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</si>
  <si>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</si>
  <si>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</si>
  <si>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</si>
  <si>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</si>
  <si>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</si>
  <si>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</si>
  <si>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</si>
  <si>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</si>
  <si>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</si>
  <si>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</si>
  <si>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</si>
  <si>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</si>
  <si>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</si>
  <si>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</si>
  <si>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</si>
  <si>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</si>
  <si>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</si>
  <si>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</si>
  <si>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</si>
  <si>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</si>
  <si>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</si>
  <si>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</si>
  <si>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</si>
  <si>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</si>
  <si>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</si>
  <si>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</si>
  <si>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</si>
  <si>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</si>
  <si>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</si>
  <si>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</si>
  <si>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</si>
  <si>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</si>
  <si>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</si>
  <si>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</si>
  <si>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</si>
  <si>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</si>
  <si>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</si>
  <si>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</si>
  <si>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</si>
  <si>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</si>
  <si>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</si>
  <si>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</si>
  <si>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</si>
  <si>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</si>
  <si>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</si>
  <si>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</si>
  <si>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</si>
  <si>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</si>
  <si>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</si>
  <si>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</si>
  <si>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</si>
  <si>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</si>
  <si>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</si>
  <si>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</si>
  <si>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</si>
  <si>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</si>
  <si>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</si>
  <si>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</si>
  <si>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</si>
  <si>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</si>
  <si>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</si>
  <si>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</si>
  <si>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</si>
  <si>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</si>
  <si>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</si>
  <si>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</si>
  <si>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</si>
  <si>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</si>
  <si>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</si>
  <si>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</si>
  <si>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</si>
  <si>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</si>
  <si>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</si>
  <si>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</si>
  <si>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</si>
  <si>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</si>
  <si>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</si>
  <si>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</si>
  <si>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</si>
  <si>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</si>
  <si>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</si>
  <si>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</si>
  <si>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</si>
  <si>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</si>
  <si>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</si>
  <si>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</si>
  <si>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</si>
  <si>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</si>
  <si>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</si>
  <si>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</si>
  <si>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</si>
  <si>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</si>
  <si>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</si>
  <si>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</si>
  <si>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</si>
  <si>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</si>
  <si>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</si>
  <si>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</si>
  <si>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</si>
  <si>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</si>
  <si>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</si>
  <si>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</si>
  <si>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</si>
  <si>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</si>
  <si>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</si>
  <si>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</si>
  <si>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</si>
  <si>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</si>
  <si>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</si>
  <si>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</si>
  <si>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</si>
  <si>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</si>
  <si>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</si>
  <si>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</si>
  <si>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</si>
  <si>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</si>
  <si>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</si>
  <si>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</si>
  <si>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</si>
  <si>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</si>
  <si>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</si>
  <si>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</si>
  <si>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</si>
  <si>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</si>
  <si>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</si>
  <si>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</si>
  <si>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</si>
  <si>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</si>
  <si>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</si>
  <si>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</si>
  <si>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</si>
  <si>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</si>
  <si>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</si>
  <si>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</si>
  <si>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</si>
  <si>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</si>
  <si>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</si>
  <si>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</si>
  <si>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</si>
  <si>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</si>
  <si>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</si>
  <si>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</si>
  <si>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</si>
  <si>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</si>
  <si>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</si>
  <si>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</si>
  <si>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</si>
  <si>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</si>
  <si>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</si>
  <si>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</si>
  <si>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</si>
  <si>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</si>
  <si>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</si>
  <si>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</si>
  <si>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</si>
  <si>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</si>
  <si>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</si>
  <si>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</si>
  <si>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</si>
  <si>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</si>
  <si>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</si>
  <si>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</si>
  <si>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</si>
  <si>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</si>
  <si>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</si>
  <si>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</si>
  <si>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</si>
  <si>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</si>
  <si>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</si>
  <si>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</si>
  <si>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</si>
  <si>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</si>
  <si>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</si>
  <si>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</si>
  <si>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</si>
  <si>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</si>
  <si>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</si>
  <si>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</si>
  <si>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</si>
  <si>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</si>
  <si>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</si>
  <si>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</si>
  <si>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</si>
  <si>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</si>
  <si>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</si>
  <si>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</si>
  <si>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</si>
  <si>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</si>
  <si>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</si>
  <si>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</si>
  <si>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</si>
  <si>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</si>
  <si>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</si>
  <si>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</si>
  <si>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</si>
  <si>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</si>
  <si>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</si>
  <si>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</si>
  <si>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</si>
  <si>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</si>
  <si>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</si>
  <si>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</si>
  <si>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</si>
  <si>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</si>
  <si>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</si>
  <si>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</si>
  <si>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</si>
  <si>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</si>
  <si>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</si>
  <si>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</si>
  <si>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</si>
  <si>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</si>
  <si>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</si>
  <si>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</si>
  <si>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</si>
  <si>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</si>
  <si>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</si>
  <si>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</si>
  <si>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</si>
  <si>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</si>
  <si>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</si>
  <si>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</si>
  <si>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</si>
  <si>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</si>
  <si>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</si>
  <si>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</si>
  <si>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</si>
  <si>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</si>
  <si>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</si>
  <si>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</si>
  <si>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</si>
  <si>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</si>
  <si>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</si>
  <si>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</si>
  <si>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</si>
  <si>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</si>
  <si>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</si>
  <si>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</si>
  <si>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</si>
  <si>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</si>
  <si>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</si>
  <si>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</si>
  <si>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</si>
  <si>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</si>
  <si>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</si>
  <si>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</si>
  <si>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</si>
  <si>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</si>
  <si>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</si>
  <si>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</si>
  <si>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</si>
  <si>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</si>
  <si>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</si>
  <si>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</si>
  <si>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</si>
  <si>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</si>
  <si>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</si>
  <si>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</si>
  <si>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</si>
  <si>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</si>
  <si>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</si>
  <si>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</si>
  <si>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</si>
  <si>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</si>
  <si>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</si>
  <si>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</si>
  <si>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</si>
  <si>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</si>
  <si>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</si>
  <si>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</si>
  <si>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</si>
  <si>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</si>
  <si>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</si>
  <si>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</si>
  <si>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</si>
  <si>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</si>
  <si>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</si>
  <si>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</si>
  <si>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</si>
  <si>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</si>
  <si>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</si>
  <si>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</si>
  <si>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</si>
  <si>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</si>
  <si>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</si>
  <si>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</si>
  <si>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</si>
  <si>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</si>
  <si>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</si>
  <si>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</si>
  <si>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</si>
  <si>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</si>
  <si>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</si>
  <si>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</si>
  <si>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</si>
  <si>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</si>
  <si>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</si>
  <si>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</si>
  <si>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</si>
  <si>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</si>
  <si>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</si>
  <si>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</si>
  <si>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</si>
  <si>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</si>
  <si>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</si>
  <si>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</si>
  <si>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</si>
  <si>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</si>
  <si>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</si>
  <si>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</si>
  <si>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</si>
  <si>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</si>
  <si>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</si>
  <si>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</si>
  <si>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</si>
  <si>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</si>
  <si>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</si>
  <si>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</si>
  <si>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</si>
  <si>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</si>
  <si>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</si>
  <si>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</si>
  <si>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</si>
  <si>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</si>
  <si>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</si>
  <si>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</si>
  <si>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</si>
  <si>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</si>
  <si>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</si>
  <si>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</si>
  <si>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</si>
  <si>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</si>
  <si>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</si>
  <si>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</si>
  <si>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</si>
  <si>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</si>
  <si>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</si>
  <si>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</si>
  <si>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</si>
  <si>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</si>
  <si>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</si>
  <si>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</si>
  <si>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</si>
  <si>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</si>
  <si>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</si>
  <si>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</si>
  <si>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</si>
  <si>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</si>
  <si>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</si>
  <si>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</si>
  <si>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</si>
  <si>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</si>
  <si>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</si>
  <si>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</si>
  <si>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</si>
  <si>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</si>
  <si>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</si>
  <si>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</si>
  <si>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</si>
  <si>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</si>
  <si>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</si>
  <si>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</si>
  <si>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</si>
  <si>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</si>
  <si>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</si>
  <si>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</si>
  <si>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</si>
  <si>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</si>
  <si>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</si>
  <si>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</si>
  <si>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</si>
  <si>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</si>
  <si>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</si>
  <si>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</si>
  <si>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</si>
  <si>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</si>
  <si>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</si>
  <si>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</si>
  <si>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</si>
  <si>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</si>
  <si>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</si>
  <si>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</si>
  <si>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</si>
  <si>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</si>
  <si>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</si>
  <si>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</si>
  <si>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</si>
  <si>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</si>
  <si>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</si>
  <si>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</si>
  <si>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</si>
  <si>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</si>
  <si>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</si>
  <si>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</si>
  <si>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</si>
  <si>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</si>
  <si>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</si>
  <si>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</si>
  <si>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</si>
  <si>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</si>
  <si>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</si>
  <si>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</si>
  <si>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</si>
  <si>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</si>
  <si>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</si>
  <si>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</si>
  <si>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</si>
  <si>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</si>
  <si>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</si>
  <si>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</si>
  <si>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</si>
  <si>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</si>
  <si>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</si>
  <si>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</si>
  <si>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</si>
  <si>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</si>
  <si>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</si>
  <si>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</si>
  <si>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</si>
  <si>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</si>
  <si>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</si>
  <si>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</si>
  <si>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</si>
  <si>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</si>
  <si>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</si>
  <si>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</si>
  <si>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</si>
  <si>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</si>
  <si>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</si>
  <si>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</si>
  <si>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</si>
  <si>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</si>
  <si>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</si>
  <si>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</si>
  <si>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</si>
  <si>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</si>
  <si>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</si>
  <si>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</si>
  <si>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</si>
  <si>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</si>
  <si>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</si>
  <si>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</si>
  <si>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</si>
  <si>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</si>
  <si>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</si>
  <si>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</si>
  <si>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</si>
  <si>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</si>
  <si>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</si>
  <si>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</si>
  <si>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</si>
  <si>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</si>
  <si>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</si>
  <si>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</si>
  <si>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</si>
  <si>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</si>
  <si>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</si>
  <si>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</si>
  <si>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</si>
  <si>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</si>
  <si>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</si>
  <si>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</si>
  <si>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</si>
  <si>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</si>
  <si>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</si>
  <si>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</si>
  <si>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</si>
  <si>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</si>
  <si>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</si>
  <si>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</si>
  <si>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</si>
  <si>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</si>
  <si>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</si>
  <si>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</si>
  <si>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</si>
  <si>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</si>
  <si>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</si>
  <si>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</si>
  <si>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</si>
  <si>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</si>
  <si>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</si>
  <si>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</si>
  <si>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</si>
  <si>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</si>
  <si>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</si>
  <si>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</si>
  <si>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</si>
  <si>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</si>
  <si>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</si>
  <si>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</si>
  <si>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</si>
  <si>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</si>
  <si>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</si>
  <si>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</si>
  <si>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</si>
  <si>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</si>
  <si>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</si>
  <si>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</si>
  <si>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</si>
  <si>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</si>
  <si>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</si>
  <si>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</si>
  <si>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</si>
  <si>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</si>
  <si>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</si>
  <si>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</si>
  <si>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</si>
  <si>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</si>
  <si>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</si>
  <si>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</si>
  <si>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</si>
  <si>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</si>
  <si>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</si>
  <si>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</si>
  <si>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</si>
  <si>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</si>
  <si>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</si>
  <si>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</si>
  <si>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</si>
  <si>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</si>
  <si>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</si>
  <si>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</si>
  <si>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</si>
  <si>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</si>
  <si>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</si>
  <si>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</si>
  <si>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</si>
  <si>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</si>
  <si>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</si>
  <si>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</si>
  <si>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</si>
  <si>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</si>
  <si>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</si>
  <si>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</si>
  <si>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</si>
  <si>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</si>
  <si>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</si>
  <si>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</si>
  <si>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</si>
  <si>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</si>
  <si>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</si>
  <si>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</si>
  <si>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</si>
  <si>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</si>
  <si>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</si>
  <si>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</si>
  <si>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</si>
  <si>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</si>
  <si>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</si>
  <si>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</si>
  <si>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</si>
  <si>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</si>
  <si>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</si>
  <si>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</si>
  <si>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</si>
  <si>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</si>
  <si>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</si>
  <si>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</si>
  <si>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</si>
  <si>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</si>
  <si>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</si>
  <si>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</si>
  <si>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</si>
  <si>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</si>
  <si>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</si>
  <si>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</si>
  <si>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</si>
  <si>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</si>
  <si>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</si>
  <si>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</si>
  <si>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</si>
  <si>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</si>
  <si>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</si>
  <si>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</si>
  <si>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</si>
  <si>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</si>
  <si>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</si>
  <si>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</si>
  <si>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</si>
  <si>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</si>
  <si>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</si>
  <si>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</si>
  <si>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</si>
  <si>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</si>
  <si>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</si>
  <si>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</si>
  <si>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</si>
  <si>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</si>
  <si>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</si>
  <si>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</si>
  <si>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</si>
  <si>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</si>
  <si>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</si>
  <si>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</si>
  <si>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</si>
  <si>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</si>
  <si>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</si>
  <si>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</si>
  <si>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</si>
  <si>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</si>
  <si>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</si>
  <si>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</si>
  <si>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</si>
  <si>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</si>
  <si>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</si>
  <si>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</si>
  <si>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</si>
  <si>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</si>
  <si>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</si>
  <si>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</si>
  <si>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</si>
  <si>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</si>
  <si>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</si>
  <si>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</si>
  <si>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</si>
  <si>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</si>
  <si>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</si>
  <si>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</si>
  <si>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</si>
  <si>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</si>
  <si>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</si>
  <si>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</si>
  <si>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</si>
  <si>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</si>
  <si>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</si>
  <si>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</si>
  <si>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</si>
  <si>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</si>
  <si>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</si>
  <si>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</si>
  <si>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</si>
  <si>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</si>
  <si>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</si>
  <si>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</si>
  <si>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</si>
  <si>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</si>
  <si>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</si>
  <si>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</si>
  <si>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</si>
  <si>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</si>
  <si>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</si>
  <si>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</si>
  <si>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</si>
  <si>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</si>
  <si>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</si>
  <si>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</si>
  <si>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</si>
  <si>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</si>
  <si>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</si>
  <si>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</si>
  <si>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</si>
  <si>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</si>
  <si>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</si>
  <si>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</si>
  <si>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</si>
  <si>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</si>
  <si>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</si>
  <si>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</si>
  <si>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</si>
  <si>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</si>
  <si>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</si>
  <si>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</si>
  <si>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</si>
  <si>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</si>
  <si>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</si>
  <si>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</si>
  <si>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</si>
  <si>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</si>
  <si>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</si>
  <si>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</si>
  <si>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</si>
  <si>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</si>
  <si>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</si>
  <si>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</si>
  <si>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</si>
  <si>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</si>
  <si>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</si>
  <si>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</si>
  <si>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</si>
  <si>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</si>
  <si>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</si>
  <si>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</si>
  <si>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</si>
  <si>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</si>
  <si>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</si>
  <si>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</si>
  <si>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</si>
  <si>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</si>
  <si>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</si>
  <si>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</si>
  <si>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</si>
  <si>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</si>
  <si>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</si>
  <si>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</si>
  <si>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</si>
  <si>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</si>
  <si>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</si>
  <si>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</si>
  <si>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</si>
  <si>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</si>
  <si>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</si>
  <si>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</si>
  <si>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</si>
  <si>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</si>
  <si>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</si>
  <si>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</si>
  <si>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</si>
  <si>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</si>
  <si>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</si>
  <si>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</si>
  <si>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</si>
  <si>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</si>
  <si>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</si>
  <si>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</si>
  <si>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</si>
  <si>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</si>
  <si>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</si>
  <si>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</si>
  <si>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</si>
  <si>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</si>
  <si>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</si>
  <si>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</si>
  <si>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</si>
  <si>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</si>
  <si>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</si>
  <si>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</si>
  <si>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</si>
  <si>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</si>
  <si>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</si>
  <si>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</si>
  <si>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</si>
  <si>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</si>
  <si>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</si>
  <si>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</si>
  <si>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</si>
  <si>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</si>
  <si>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</si>
  <si>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</si>
  <si>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</si>
  <si>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</si>
  <si>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</si>
  <si>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</si>
  <si>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</si>
  <si>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</si>
  <si>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</si>
  <si>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</si>
  <si>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</si>
  <si>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</si>
  <si>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</si>
  <si>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</si>
  <si>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</si>
  <si>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</si>
  <si>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</si>
  <si>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</si>
  <si>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</si>
  <si>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</si>
  <si>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</si>
  <si>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</si>
  <si>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</si>
  <si>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</si>
  <si>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</si>
  <si>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</si>
  <si>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</si>
  <si>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</si>
  <si>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</si>
  <si>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</si>
  <si>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</si>
  <si>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</si>
  <si>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</si>
  <si>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</si>
  <si>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</si>
  <si>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</si>
  <si>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</si>
  <si>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</si>
  <si>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</si>
  <si>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</si>
  <si>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</si>
  <si>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</si>
  <si>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</si>
  <si>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</si>
  <si>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</si>
  <si>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</si>
  <si>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</si>
  <si>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</si>
  <si>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</si>
  <si>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</si>
  <si>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</si>
  <si>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</si>
  <si>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</si>
  <si>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</si>
  <si>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</si>
  <si>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</si>
  <si>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</si>
  <si>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</si>
  <si>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</si>
  <si>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</si>
  <si>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</si>
  <si>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</si>
  <si>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</si>
  <si>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</si>
  <si>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</si>
  <si>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</si>
  <si>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</si>
  <si>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</si>
  <si>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</si>
  <si>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</si>
  <si>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</si>
  <si>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</si>
  <si>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</si>
  <si>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</si>
  <si>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</si>
  <si>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</si>
  <si>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</si>
  <si>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</si>
  <si>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</si>
  <si>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</si>
  <si>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</si>
  <si>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</si>
  <si>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</si>
  <si>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</si>
  <si>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</si>
  <si>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</si>
  <si>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</si>
  <si>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</si>
  <si>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</si>
  <si>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</si>
  <si>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</si>
  <si>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</si>
  <si>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</si>
  <si>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</si>
  <si>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</si>
  <si>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</si>
  <si>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</si>
  <si>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</si>
  <si>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</si>
  <si>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</si>
  <si>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</si>
  <si>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</si>
  <si>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</si>
  <si>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</si>
  <si>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</si>
  <si>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</si>
  <si>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</si>
  <si>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</si>
  <si>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</si>
  <si>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</si>
  <si>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</si>
  <si>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</si>
  <si>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</si>
  <si>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</si>
  <si>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</si>
  <si>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</si>
  <si>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</si>
  <si>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</si>
  <si>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</si>
  <si>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</si>
  <si>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</si>
  <si>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</si>
  <si>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</si>
  <si>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</si>
  <si>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</si>
  <si>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</si>
  <si>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</si>
  <si>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</si>
  <si>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</si>
  <si>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</si>
  <si>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</si>
  <si>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</si>
  <si>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</si>
  <si>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</si>
  <si>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</si>
  <si>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</si>
  <si>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</si>
  <si>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</si>
  <si>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</si>
  <si>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</si>
  <si>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</si>
  <si>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</si>
  <si>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</si>
  <si>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</si>
  <si>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</si>
  <si>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</si>
  <si>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</si>
  <si>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</si>
  <si>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</si>
  <si>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</si>
  <si>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</si>
  <si>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</si>
  <si>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</si>
  <si>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</si>
  <si>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</si>
  <si>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</si>
  <si>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</si>
  <si>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</si>
  <si>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</si>
  <si>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</si>
  <si>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</si>
  <si>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</si>
  <si>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</si>
  <si>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</si>
  <si>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</si>
  <si>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</si>
  <si>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</si>
  <si>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</si>
  <si>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</si>
  <si>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</si>
  <si>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</si>
  <si>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</si>
  <si>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</si>
  <si>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</si>
  <si>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</si>
  <si>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</si>
  <si>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</si>
  <si>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</si>
  <si>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</si>
  <si>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</si>
  <si>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</si>
  <si>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</si>
  <si>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</si>
  <si>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</si>
  <si>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</si>
  <si>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</si>
  <si>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</si>
  <si>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</si>
  <si>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</si>
  <si>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</si>
  <si>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</si>
  <si>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</si>
  <si>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</si>
  <si>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</si>
  <si>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</si>
  <si>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</si>
  <si>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</si>
  <si>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</si>
  <si>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</si>
  <si>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</si>
  <si>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</si>
  <si>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</si>
  <si>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</si>
  <si>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</si>
  <si>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</si>
  <si>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</si>
  <si>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</si>
  <si>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</si>
  <si>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</si>
  <si>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</si>
  <si>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</si>
  <si>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</si>
  <si>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</si>
  <si>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</si>
  <si>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</si>
  <si>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</si>
  <si>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</si>
  <si>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</si>
  <si>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</si>
  <si>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</si>
  <si>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</si>
  <si>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</si>
  <si>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</si>
  <si>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</si>
  <si>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</si>
  <si>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</si>
  <si>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</si>
  <si>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</si>
  <si>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</si>
  <si>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</si>
  <si>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</si>
  <si>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</si>
  <si>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</si>
  <si>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</si>
  <si>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</si>
  <si>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</si>
  <si>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</si>
  <si>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</si>
  <si>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</si>
  <si>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</si>
  <si>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</si>
  <si>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</si>
  <si>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</si>
  <si>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</si>
  <si>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</si>
  <si>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</si>
  <si>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</si>
  <si>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</si>
  <si>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</si>
  <si>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</si>
  <si>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</si>
  <si>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</si>
  <si>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</si>
  <si>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</si>
  <si>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</si>
  <si>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</si>
  <si>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</si>
  <si>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</si>
  <si>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</si>
  <si>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</si>
  <si>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</si>
  <si>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</si>
  <si>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</si>
  <si>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</si>
  <si>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</si>
  <si>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</si>
  <si>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</si>
  <si>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</si>
  <si>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</si>
  <si>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</si>
  <si>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</si>
  <si>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</si>
  <si>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</si>
  <si>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</si>
  <si>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</si>
  <si>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</si>
  <si>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</si>
  <si>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</si>
  <si>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</si>
  <si>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</si>
  <si>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</si>
  <si>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</si>
  <si>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</si>
  <si>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</si>
  <si>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</si>
  <si>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</si>
  <si>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</si>
  <si>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</si>
  <si>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</si>
  <si>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</si>
  <si>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</si>
  <si>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</si>
  <si>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</si>
  <si>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</si>
  <si>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</si>
  <si>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</si>
  <si>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</si>
  <si>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</si>
  <si>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</si>
  <si>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</si>
  <si>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</si>
  <si>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</si>
  <si>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</si>
  <si>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</si>
  <si>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</si>
  <si>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</si>
  <si>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</si>
  <si>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</si>
  <si>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</si>
  <si>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</si>
  <si>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</si>
  <si>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</si>
  <si>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</si>
  <si>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</si>
  <si>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</si>
  <si>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</si>
  <si>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</si>
  <si>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</si>
  <si>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</si>
  <si>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</si>
  <si>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</si>
  <si>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</si>
  <si>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</si>
  <si>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</si>
  <si>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</si>
  <si>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</si>
  <si>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</si>
  <si>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</si>
  <si>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</si>
  <si>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</si>
  <si>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</si>
  <si>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</si>
  <si>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</si>
  <si>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</si>
  <si>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</si>
  <si>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</si>
  <si>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</si>
  <si>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</si>
  <si>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</si>
  <si>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</si>
  <si>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</si>
  <si>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</si>
  <si>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</si>
  <si>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</si>
  <si>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</si>
  <si>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</si>
  <si>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</si>
  <si>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</si>
  <si>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</si>
  <si>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</si>
  <si>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</si>
  <si>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</si>
  <si>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</si>
  <si>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</si>
  <si>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</si>
  <si>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</si>
  <si>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</si>
  <si>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</si>
  <si>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</si>
  <si>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</si>
  <si>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</si>
  <si>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</si>
  <si>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</si>
  <si>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</si>
  <si>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</si>
  <si>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</si>
  <si>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</si>
  <si>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</si>
  <si>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</si>
  <si>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</si>
  <si>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</si>
  <si>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</si>
  <si>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</si>
  <si>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</si>
  <si>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</si>
  <si>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</si>
  <si>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</si>
  <si>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</si>
  <si>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</si>
  <si>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</si>
  <si>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</si>
  <si>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</si>
  <si>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</si>
  <si>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</si>
  <si>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</si>
  <si>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</si>
  <si>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</si>
  <si>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</si>
  <si>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</si>
  <si>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</si>
  <si>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</si>
  <si>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</si>
  <si>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</si>
  <si>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</si>
  <si>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</si>
  <si>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</si>
  <si>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</si>
  <si>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</si>
  <si>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</si>
  <si>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</si>
  <si>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</si>
  <si>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</si>
  <si>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</si>
  <si>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</si>
  <si>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</si>
  <si>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</si>
  <si>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</si>
  <si>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</si>
  <si>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</si>
  <si>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</si>
  <si>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</si>
  <si>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</si>
  <si>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</si>
  <si>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</si>
  <si>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</si>
  <si>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</si>
  <si>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</si>
  <si>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</si>
  <si>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</si>
  <si>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</si>
  <si>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</si>
  <si>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</si>
  <si>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</si>
  <si>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</si>
  <si>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</si>
  <si>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</si>
  <si>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</si>
  <si>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</si>
  <si>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</si>
  <si>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</si>
  <si>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</si>
  <si>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</si>
  <si>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</si>
  <si>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</si>
  <si>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</si>
  <si>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</si>
  <si>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</si>
  <si>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</si>
  <si>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</si>
  <si>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</si>
  <si>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</si>
  <si>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</si>
  <si>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</si>
  <si>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</si>
  <si>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</si>
  <si>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</si>
  <si>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</si>
  <si>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</si>
  <si>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</si>
  <si>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</si>
  <si>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</si>
  <si>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</si>
  <si>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</si>
  <si>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</si>
  <si>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</si>
  <si>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</si>
  <si>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</si>
  <si>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</si>
  <si>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</si>
  <si>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</si>
  <si>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</si>
  <si>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</si>
  <si>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</si>
  <si>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</si>
  <si>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</si>
  <si>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</si>
  <si>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</si>
  <si>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</si>
  <si>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</si>
  <si>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</si>
  <si>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</si>
  <si>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</si>
  <si>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</si>
  <si>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</si>
  <si>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</si>
  <si>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</si>
  <si>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</si>
  <si>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</si>
  <si>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</si>
  <si>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</si>
  <si>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</si>
  <si>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</si>
  <si>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</si>
  <si>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</si>
  <si>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</si>
  <si>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</si>
  <si>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</si>
  <si>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</si>
  <si>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</si>
  <si>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</si>
  <si>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</si>
  <si>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</si>
  <si>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</si>
  <si>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</si>
  <si>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</si>
  <si>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</si>
  <si>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</si>
  <si>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</si>
  <si>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</si>
  <si>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</si>
  <si>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</si>
  <si>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</si>
  <si>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</si>
  <si>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</si>
  <si>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</si>
  <si>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</si>
  <si>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</si>
  <si>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</si>
  <si>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</si>
  <si>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</si>
  <si>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</si>
  <si>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</si>
  <si>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</si>
  <si>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</si>
  <si>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</si>
  <si>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</si>
  <si>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</si>
  <si>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</si>
  <si>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</si>
  <si>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</si>
  <si>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</si>
  <si>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</si>
  <si>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</si>
  <si>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</si>
  <si>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</si>
  <si>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</si>
  <si>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</si>
  <si>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</si>
  <si>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</si>
  <si>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</si>
  <si>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</si>
  <si>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</si>
  <si>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</si>
  <si>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</si>
  <si>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</si>
  <si>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</si>
  <si>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</si>
  <si>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</si>
  <si>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</si>
  <si>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</si>
  <si>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</si>
  <si>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</si>
  <si>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</si>
  <si>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</si>
  <si>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</si>
  <si>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</si>
  <si>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</si>
  <si>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</si>
  <si>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</si>
  <si>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</si>
  <si>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</si>
  <si>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</si>
  <si>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</si>
  <si>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</si>
  <si>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</si>
  <si>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</si>
  <si>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</si>
  <si>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</si>
  <si>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</si>
  <si>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</si>
  <si>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</si>
  <si>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</si>
  <si>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</si>
  <si>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</si>
  <si>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</si>
  <si>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</si>
  <si>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</si>
  <si>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</si>
  <si>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</si>
  <si>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</si>
  <si>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</si>
  <si>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</si>
  <si>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</si>
  <si>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</si>
  <si>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</si>
  <si>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</si>
  <si>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</si>
  <si>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</si>
  <si>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</si>
  <si>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</si>
  <si>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</si>
  <si>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</si>
  <si>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</si>
  <si>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</si>
  <si>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</si>
  <si>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</si>
  <si>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</si>
  <si>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</si>
  <si>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</si>
  <si>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</si>
  <si>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</si>
  <si>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</si>
  <si>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</si>
  <si>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</si>
  <si>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</si>
  <si>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</si>
  <si>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</si>
  <si>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</si>
  <si>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</si>
  <si>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</si>
  <si>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</si>
  <si>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</si>
  <si>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</si>
  <si>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</si>
  <si>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</si>
  <si>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</si>
  <si>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</si>
  <si>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</si>
  <si>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</si>
  <si>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</si>
  <si>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</si>
  <si>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</si>
  <si>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</si>
  <si>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</si>
  <si>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</si>
  <si>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</si>
  <si>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</si>
  <si>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</si>
  <si>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</si>
  <si>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</si>
  <si>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</si>
  <si>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</si>
  <si>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</si>
  <si>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</si>
  <si>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</si>
  <si>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</si>
  <si>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</si>
  <si>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</si>
  <si>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</si>
  <si>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</si>
  <si>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</si>
  <si>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</si>
  <si>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</si>
  <si>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</si>
  <si>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</si>
  <si>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</si>
  <si>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</si>
  <si>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</si>
  <si>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</si>
  <si>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</si>
  <si>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</si>
  <si>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</si>
  <si>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</si>
  <si>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</si>
  <si>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</si>
  <si>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</si>
  <si>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</si>
  <si>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</si>
  <si>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</si>
  <si>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</si>
  <si>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</si>
  <si>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</si>
  <si>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</si>
  <si>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</si>
  <si>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</si>
  <si>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</si>
  <si>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</si>
  <si>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</si>
  <si>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</si>
  <si>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</si>
  <si>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</si>
  <si>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</si>
  <si>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</si>
  <si>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</si>
  <si>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</si>
  <si>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</si>
  <si>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</si>
  <si>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</si>
  <si>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</si>
  <si>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</si>
  <si>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</si>
  <si>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</si>
  <si>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</si>
  <si>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</si>
  <si>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</si>
  <si>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</si>
  <si>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</si>
  <si>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</si>
  <si>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</si>
  <si>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</si>
  <si>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</si>
  <si>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</si>
  <si>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</si>
  <si>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</si>
  <si>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</si>
  <si>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</si>
  <si>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</si>
  <si>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</si>
  <si>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</si>
  <si>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</si>
  <si>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</si>
  <si>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</si>
  <si>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</si>
  <si>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</si>
  <si>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</si>
  <si>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</si>
  <si>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</si>
  <si>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</si>
  <si>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</si>
  <si>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</si>
  <si>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</si>
  <si>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</si>
  <si>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</si>
  <si>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</si>
  <si>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</si>
  <si>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</si>
  <si>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</si>
  <si>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</si>
  <si>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</si>
  <si>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</si>
  <si>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</si>
  <si>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</si>
  <si>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</si>
  <si>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</si>
  <si>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</si>
  <si>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</si>
  <si>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</si>
  <si>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</si>
  <si>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</si>
  <si>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</si>
  <si>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</si>
  <si>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</si>
  <si>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</si>
  <si>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</si>
  <si>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</si>
  <si>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</si>
  <si>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</si>
  <si>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</si>
  <si>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</si>
  <si>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</si>
  <si>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</si>
  <si>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</si>
  <si>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</si>
  <si>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</si>
  <si>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</si>
  <si>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</si>
  <si>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</si>
  <si>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</si>
  <si>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</si>
  <si>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</si>
  <si>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</si>
  <si>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</si>
  <si>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</si>
  <si>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</si>
  <si>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</si>
  <si>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</si>
  <si>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</si>
  <si>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</si>
  <si>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</si>
  <si>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</si>
  <si>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</si>
  <si>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</si>
  <si>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</si>
  <si>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</si>
  <si>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</si>
  <si>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</si>
  <si>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</si>
  <si>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</si>
  <si>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</si>
  <si>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</si>
  <si>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</si>
  <si>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</si>
  <si>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</si>
  <si>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</si>
  <si>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</si>
  <si>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</si>
  <si>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</si>
  <si>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</si>
  <si>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</si>
  <si>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</si>
  <si>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</si>
  <si>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</si>
  <si>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</si>
  <si>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</si>
  <si>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</si>
  <si>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</si>
  <si>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</si>
  <si>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</si>
  <si>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</si>
  <si>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</si>
  <si>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</si>
  <si>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</si>
  <si>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</si>
  <si>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</si>
  <si>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</si>
  <si>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</si>
  <si>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</si>
  <si>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</si>
  <si>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</si>
  <si>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</si>
  <si>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</si>
  <si>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</si>
  <si>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</si>
  <si>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</si>
  <si>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</si>
  <si>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</si>
  <si>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</si>
  <si>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</si>
  <si>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</si>
  <si>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</si>
  <si>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</si>
  <si>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</si>
  <si>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</si>
  <si>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</si>
  <si>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</si>
  <si>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</si>
  <si>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</si>
  <si>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</si>
  <si>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</si>
  <si>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</si>
  <si>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</si>
  <si>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</si>
  <si>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</si>
  <si>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</si>
  <si>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</si>
  <si>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</si>
  <si>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</si>
  <si>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</si>
  <si>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</si>
  <si>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</si>
  <si>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</si>
  <si>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</si>
  <si>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</si>
  <si>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</si>
  <si>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</si>
  <si>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</si>
  <si>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</si>
  <si>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</si>
  <si>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</si>
  <si>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</si>
  <si>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</si>
  <si>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</si>
  <si>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</si>
  <si>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</si>
  <si>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</si>
  <si>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</si>
  <si>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</si>
  <si>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</si>
  <si>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</si>
  <si>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</si>
  <si>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</si>
  <si>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</si>
  <si>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</si>
  <si>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</si>
  <si>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</si>
  <si>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</si>
  <si>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</si>
  <si>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</si>
  <si>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</si>
  <si>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</si>
  <si>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</si>
  <si>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</si>
  <si>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</si>
  <si>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</si>
  <si>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</si>
  <si>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</si>
  <si>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</si>
  <si>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</si>
  <si>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</si>
  <si>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</si>
  <si>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</si>
  <si>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</si>
  <si>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</si>
  <si>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</si>
  <si>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</si>
  <si>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</si>
  <si>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</si>
  <si>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</si>
  <si>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</si>
  <si>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</si>
  <si>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</si>
  <si>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</si>
  <si>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</si>
  <si>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</si>
  <si>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</si>
  <si>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</si>
  <si>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</si>
  <si>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</si>
  <si>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</si>
  <si>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</si>
  <si>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</si>
  <si>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</si>
  <si>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</si>
  <si>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</si>
  <si>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</si>
  <si>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</si>
  <si>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</si>
  <si>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</si>
  <si>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</si>
  <si>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</si>
  <si>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</si>
  <si>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</si>
  <si>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</si>
  <si>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</si>
  <si>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</si>
  <si>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</si>
  <si>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</si>
  <si>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</si>
  <si>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</si>
  <si>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</si>
  <si>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</si>
  <si>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</si>
  <si>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</si>
  <si>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</si>
  <si>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</si>
  <si>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</si>
  <si>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</si>
  <si>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</si>
  <si>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</si>
  <si>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</si>
  <si>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</si>
  <si>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</si>
  <si>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</si>
  <si>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</si>
  <si>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</si>
  <si>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</si>
  <si>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</si>
  <si>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</si>
  <si>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</si>
  <si>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</si>
  <si>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</si>
  <si>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</si>
  <si>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</si>
  <si>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</si>
  <si>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</si>
  <si>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</si>
  <si>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</si>
  <si>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</si>
  <si>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</si>
  <si>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</si>
  <si>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</si>
  <si>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</si>
  <si>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</si>
  <si>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</si>
  <si>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</si>
  <si>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</si>
  <si>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</si>
  <si>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</si>
  <si>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</si>
  <si>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</si>
  <si>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</si>
  <si>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</si>
  <si>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</si>
  <si>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</si>
  <si>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</si>
  <si>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</si>
  <si>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</si>
  <si>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</si>
  <si>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</si>
  <si>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</si>
  <si>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</si>
  <si>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</si>
  <si>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</si>
  <si>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</si>
  <si>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</si>
  <si>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</si>
  <si>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</si>
  <si>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</si>
  <si>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</si>
  <si>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</si>
  <si>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</si>
  <si>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</si>
  <si>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</si>
  <si>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</si>
  <si>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</si>
  <si>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</si>
  <si>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</si>
  <si>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</si>
  <si>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</si>
  <si>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</si>
  <si>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</si>
  <si>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</si>
  <si>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</si>
  <si>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</si>
  <si>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</si>
  <si>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</si>
  <si>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</si>
  <si>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</si>
  <si>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</si>
  <si>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</si>
  <si>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</si>
  <si>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</si>
  <si>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</si>
  <si>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</si>
  <si>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</si>
  <si>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</si>
  <si>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</si>
  <si>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</si>
  <si>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</si>
  <si>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</si>
  <si>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</si>
  <si>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</si>
  <si>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</si>
  <si>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</si>
  <si>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</si>
  <si>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</si>
  <si>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</si>
  <si>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</si>
  <si>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</si>
  <si>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</si>
  <si>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</si>
  <si>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</si>
  <si>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</si>
  <si>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</si>
  <si>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</si>
  <si>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</si>
  <si>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</si>
  <si>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</si>
  <si>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</si>
  <si>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</si>
  <si>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</si>
  <si>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</si>
  <si>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</si>
  <si>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</si>
  <si>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</si>
  <si>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</si>
  <si>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</si>
  <si>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</si>
  <si>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</si>
  <si>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</si>
  <si>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</si>
  <si>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</si>
  <si>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</si>
  <si>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</si>
  <si>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</si>
  <si>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</si>
  <si>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</si>
  <si>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</si>
  <si>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</si>
  <si>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</si>
  <si>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</si>
  <si>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</si>
  <si>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</si>
  <si>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</si>
  <si>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</si>
  <si>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</si>
  <si>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</si>
  <si>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</si>
  <si>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</si>
  <si>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</si>
  <si>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</si>
  <si>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</si>
  <si>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</si>
  <si>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</si>
  <si>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</si>
  <si>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</si>
  <si>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</si>
  <si>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</si>
  <si>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</si>
  <si>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</si>
  <si>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</si>
  <si>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</si>
  <si>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</si>
  <si>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</si>
  <si>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</si>
  <si>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</si>
  <si>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</si>
  <si>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</si>
  <si>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</si>
  <si>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</si>
  <si>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</si>
  <si>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</si>
  <si>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</si>
  <si>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</si>
  <si>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</si>
  <si>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</si>
  <si>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</si>
  <si>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</si>
  <si>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</si>
  <si>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</si>
  <si>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</si>
  <si>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</si>
  <si>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</si>
  <si>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</si>
  <si>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</si>
  <si>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</si>
  <si>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</si>
  <si>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</si>
  <si>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</si>
  <si>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</si>
  <si>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</si>
  <si>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</si>
  <si>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</si>
  <si>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</si>
  <si>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</si>
  <si>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</si>
  <si>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</si>
  <si>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</si>
  <si>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</si>
  <si>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</si>
  <si>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</si>
  <si>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</si>
  <si>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</si>
  <si>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</si>
  <si>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</si>
  <si>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</si>
  <si>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</si>
  <si>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</si>
  <si>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</si>
  <si>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</si>
  <si>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</si>
  <si>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</si>
  <si>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</si>
  <si>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</si>
  <si>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</si>
  <si>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</si>
  <si>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</si>
  <si>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</si>
  <si>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</si>
  <si>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</si>
  <si>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</si>
  <si>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</si>
  <si>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</si>
  <si>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</si>
  <si>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</si>
  <si>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</si>
  <si>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</si>
  <si>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</si>
  <si>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</si>
  <si>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</si>
  <si>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</si>
  <si>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</si>
  <si>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</si>
  <si>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</si>
  <si>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</si>
  <si>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</si>
  <si>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</si>
  <si>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</si>
  <si>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</si>
  <si>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</si>
  <si>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</si>
  <si>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</si>
  <si>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</si>
  <si>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</si>
  <si>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</si>
  <si>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</si>
  <si>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</si>
  <si>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</si>
  <si>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</si>
  <si>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</si>
  <si>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</si>
  <si>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</si>
  <si>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</si>
  <si>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</si>
  <si>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</si>
  <si>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</si>
  <si>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</si>
  <si>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</si>
  <si>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</si>
  <si>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</si>
  <si>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</si>
  <si>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</si>
  <si>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</si>
  <si>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</si>
  <si>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</si>
  <si>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</si>
  <si>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</si>
  <si>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</si>
  <si>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</si>
  <si>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</si>
  <si>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</si>
  <si>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</si>
  <si>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</si>
  <si>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</si>
  <si>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</si>
  <si>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</si>
  <si>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</si>
  <si>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</si>
  <si>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</si>
  <si>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</si>
  <si>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</si>
  <si>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</si>
  <si>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</si>
  <si>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</si>
  <si>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</si>
  <si>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</si>
  <si>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</si>
  <si>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</si>
  <si>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</si>
  <si>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</si>
  <si>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</si>
  <si>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</si>
  <si>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</si>
  <si>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</si>
  <si>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</si>
  <si>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</si>
  <si>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</si>
  <si>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</si>
  <si>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</si>
  <si>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</si>
  <si>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</si>
  <si>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</si>
  <si>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</si>
  <si>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</si>
  <si>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</si>
  <si>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</si>
  <si>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</si>
  <si>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</si>
  <si>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</si>
  <si>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</si>
  <si>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</si>
  <si>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</si>
  <si>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</si>
  <si>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</si>
  <si>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</si>
  <si>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</si>
  <si>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</si>
  <si>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</si>
  <si>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</si>
  <si>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</si>
  <si>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</si>
  <si>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</si>
  <si>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</si>
  <si>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</si>
  <si>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</si>
  <si>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</si>
  <si>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</si>
  <si>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</si>
  <si>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</si>
  <si>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</si>
  <si>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</si>
  <si>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</si>
  <si>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</si>
  <si>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</si>
  <si>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</si>
  <si>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</si>
  <si>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</si>
  <si>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</si>
  <si>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</si>
  <si>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</si>
  <si>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</si>
  <si>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</si>
  <si>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</si>
  <si>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</si>
  <si>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</si>
  <si>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</si>
  <si>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</si>
  <si>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</si>
  <si>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</si>
  <si>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</si>
  <si>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</si>
  <si>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</si>
  <si>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</si>
  <si>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</si>
  <si>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</si>
  <si>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</si>
  <si>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</si>
  <si>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</si>
  <si>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</si>
  <si>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</si>
  <si>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</si>
  <si>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</si>
  <si>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</si>
  <si>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</si>
  <si>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</si>
  <si>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</si>
  <si>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</si>
  <si>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</si>
  <si>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</si>
  <si>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</si>
  <si>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</si>
  <si>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</si>
  <si>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</si>
  <si>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</si>
  <si>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</si>
  <si>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</si>
  <si>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</si>
  <si>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</si>
  <si>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</si>
  <si>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</si>
  <si>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</si>
  <si>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</si>
  <si>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</si>
  <si>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</si>
  <si>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</si>
  <si>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</si>
  <si>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</si>
  <si>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</si>
  <si>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</si>
  <si>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</si>
  <si>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</si>
  <si>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</si>
  <si>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</si>
  <si>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</si>
  <si>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</si>
  <si>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</si>
  <si>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</si>
  <si>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</si>
  <si>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</si>
  <si>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</si>
  <si>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</si>
  <si>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</si>
  <si>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</si>
  <si>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</si>
  <si>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</si>
  <si>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</si>
  <si>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</si>
  <si>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</si>
  <si>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</si>
  <si>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</si>
  <si>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</si>
  <si>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</si>
  <si>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</si>
  <si>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</si>
  <si>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</si>
  <si>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</si>
  <si>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</si>
  <si>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</si>
  <si>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</si>
  <si>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</si>
  <si>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</si>
  <si>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</si>
  <si>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</si>
  <si>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</si>
  <si>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</si>
  <si>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</si>
  <si>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</si>
  <si>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</si>
  <si>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</si>
  <si>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</si>
  <si>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</si>
  <si>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</si>
  <si>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</si>
  <si>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</si>
  <si>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</si>
  <si>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</si>
  <si>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</si>
  <si>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</si>
  <si>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</si>
  <si>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</si>
  <si>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</si>
  <si>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</si>
  <si>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</si>
  <si>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</si>
  <si>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</si>
  <si>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</si>
  <si>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</si>
  <si>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</si>
  <si>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</si>
  <si>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</si>
  <si>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</si>
  <si>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</si>
  <si>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</si>
  <si>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</si>
  <si>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</si>
  <si>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</si>
  <si>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</si>
  <si>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</si>
  <si>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</si>
  <si>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</si>
  <si>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</si>
  <si>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</si>
  <si>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</si>
  <si>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</si>
  <si>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</si>
  <si>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</si>
  <si>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</si>
  <si>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</si>
  <si>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</si>
  <si>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</si>
  <si>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</si>
  <si>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</si>
  <si>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</si>
  <si>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</si>
  <si>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</si>
  <si>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</si>
  <si>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</si>
  <si>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</si>
  <si>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</si>
  <si>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</si>
  <si>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</si>
  <si>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</si>
  <si>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</si>
  <si>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</si>
  <si>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</si>
  <si>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</si>
  <si>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</si>
  <si>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</si>
  <si>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</si>
  <si>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</si>
  <si>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</si>
  <si>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</si>
  <si>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</si>
  <si>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</si>
  <si>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</si>
  <si>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</si>
  <si>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</si>
  <si>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</si>
  <si>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</si>
  <si>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</si>
  <si>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</si>
  <si>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</si>
  <si>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</si>
  <si>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</si>
  <si>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</si>
  <si>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</si>
  <si>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</si>
  <si>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</si>
  <si>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</si>
  <si>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</si>
  <si>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</si>
  <si>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</si>
  <si>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</si>
  <si>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</si>
  <si>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</si>
  <si>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</si>
  <si>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</si>
  <si>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</si>
  <si>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</si>
  <si>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</si>
  <si>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</si>
  <si>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</si>
  <si>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</si>
  <si>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</si>
  <si>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</si>
  <si>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</si>
  <si>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</si>
  <si>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</si>
  <si>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</si>
  <si>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</si>
  <si>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</si>
  <si>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</si>
  <si>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</si>
  <si>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</si>
  <si>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</si>
  <si>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</si>
  <si>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</si>
  <si>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</si>
  <si>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</si>
  <si>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</si>
  <si>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</si>
  <si>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</si>
  <si>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</si>
  <si>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</si>
  <si>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</si>
  <si>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</si>
  <si>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</si>
  <si>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</si>
  <si>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</si>
  <si>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</si>
  <si>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</si>
  <si>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</si>
  <si>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</si>
  <si>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</si>
  <si>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</si>
  <si>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</si>
  <si>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</si>
  <si>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</si>
  <si>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</si>
  <si>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</si>
  <si>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</si>
  <si>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</si>
  <si>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</si>
  <si>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</si>
  <si>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</si>
  <si>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</si>
  <si>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</si>
  <si>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</si>
  <si>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</si>
  <si>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</si>
  <si>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</si>
  <si>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</si>
  <si>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</si>
  <si>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</si>
  <si>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</si>
  <si>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</si>
  <si>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</si>
  <si>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</si>
  <si>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</si>
  <si>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</si>
  <si>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</si>
  <si>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</si>
  <si>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</si>
  <si>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</si>
  <si>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</si>
  <si>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</si>
  <si>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</si>
  <si>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</si>
  <si>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</si>
  <si>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</si>
  <si>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</si>
  <si>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</si>
  <si>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</si>
  <si>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</si>
  <si>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</si>
  <si>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</si>
  <si>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</si>
  <si>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</si>
  <si>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</si>
  <si>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</si>
  <si>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</si>
  <si>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</si>
  <si>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</si>
  <si>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</si>
  <si>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</si>
  <si>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</si>
  <si>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</si>
  <si>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</si>
  <si>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</si>
  <si>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</si>
  <si>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</si>
  <si>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</si>
  <si>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</si>
  <si>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</si>
  <si>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</si>
  <si>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</si>
  <si>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</si>
  <si>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</si>
  <si>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</si>
  <si>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</si>
  <si>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</si>
  <si>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</si>
  <si>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</si>
  <si>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</si>
  <si>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</si>
  <si>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</si>
  <si>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</si>
  <si>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</si>
  <si>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</si>
  <si>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</si>
  <si>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</si>
  <si>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</si>
  <si>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</si>
  <si>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</si>
  <si>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</si>
  <si>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</si>
  <si>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</si>
  <si>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</si>
  <si>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</si>
  <si>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</si>
  <si>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</si>
  <si>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</si>
  <si>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</si>
  <si>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</si>
  <si>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</si>
  <si>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</si>
  <si>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</si>
  <si>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</si>
  <si>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</si>
  <si>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</si>
  <si>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</si>
  <si>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</si>
  <si>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</si>
  <si>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</si>
  <si>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</si>
  <si>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</si>
  <si>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</si>
  <si>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</si>
  <si>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</si>
  <si>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</si>
  <si>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</si>
  <si>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</si>
  <si>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</si>
  <si>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</si>
  <si>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</si>
  <si>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</si>
  <si>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</si>
  <si>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</si>
  <si>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</si>
  <si>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</si>
  <si>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</si>
  <si>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</si>
  <si>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</si>
  <si>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</si>
  <si>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</si>
  <si>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</si>
  <si>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</si>
  <si>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</si>
  <si>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</si>
  <si>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</si>
  <si>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</si>
  <si>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</si>
  <si>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</si>
  <si>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</si>
  <si>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</si>
  <si>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</si>
  <si>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</si>
  <si>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</si>
  <si>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</si>
  <si>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</si>
  <si>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</si>
  <si>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</si>
  <si>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</si>
  <si>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</si>
  <si>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</si>
  <si>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</si>
  <si>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</si>
  <si>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</si>
  <si>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</si>
  <si>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</si>
  <si>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</si>
  <si>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</si>
  <si>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</si>
  <si>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</si>
  <si>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</si>
  <si>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</si>
  <si>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</si>
  <si>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</si>
  <si>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</si>
  <si>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</si>
  <si>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</si>
  <si>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</si>
  <si>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</si>
  <si>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</si>
  <si>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</si>
  <si>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</si>
  <si>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</si>
  <si>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</si>
  <si>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</si>
  <si>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</si>
  <si>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</si>
  <si>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</si>
  <si>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</si>
  <si>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</si>
  <si>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</si>
  <si>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</si>
  <si>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</si>
  <si>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</si>
  <si>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</si>
  <si>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</si>
  <si>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</si>
  <si>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</si>
  <si>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</si>
  <si>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</si>
  <si>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</si>
  <si>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</si>
  <si>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</si>
  <si>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</si>
  <si>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</si>
  <si>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</si>
  <si>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</si>
  <si>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</si>
  <si>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</si>
  <si>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</si>
  <si>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</si>
  <si>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</si>
  <si>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</si>
  <si>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</si>
  <si>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</si>
  <si>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</si>
  <si>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</si>
  <si>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</si>
  <si>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</si>
  <si>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</si>
  <si>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</si>
  <si>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</si>
  <si>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</si>
  <si>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</si>
  <si>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</si>
  <si>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</si>
  <si>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</si>
  <si>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</si>
  <si>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</si>
  <si>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</si>
  <si>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</si>
  <si>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</si>
  <si>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</si>
  <si>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</si>
  <si>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</si>
  <si>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</si>
  <si>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</si>
  <si>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</si>
  <si>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</si>
  <si>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</si>
  <si>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</si>
  <si>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</si>
  <si>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</si>
  <si>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</si>
  <si>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</si>
  <si>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</si>
  <si>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</si>
  <si>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</si>
  <si>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</si>
  <si>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</si>
  <si>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</si>
  <si>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</si>
  <si>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</si>
  <si>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</si>
  <si>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</si>
  <si>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</si>
  <si>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</si>
  <si>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</si>
  <si>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</si>
  <si>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</si>
  <si>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</si>
  <si>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</si>
  <si>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</si>
  <si>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</si>
  <si>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</si>
  <si>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</si>
  <si>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</si>
  <si>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</si>
  <si>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</si>
  <si>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</si>
  <si>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</si>
  <si>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</si>
  <si>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</si>
  <si>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</si>
  <si>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</si>
  <si>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</si>
  <si>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</si>
  <si>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</si>
  <si>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</si>
  <si>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</si>
  <si>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</si>
  <si>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</si>
  <si>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</si>
  <si>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</si>
  <si>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</si>
  <si>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</si>
  <si>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</si>
  <si>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</si>
  <si>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</si>
  <si>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</si>
  <si>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</si>
  <si>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</si>
  <si>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</si>
  <si>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</si>
  <si>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</si>
  <si>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</si>
  <si>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</si>
  <si>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</si>
  <si>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</si>
  <si>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</si>
  <si>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</si>
  <si>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</si>
  <si>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</si>
  <si>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</si>
  <si>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</si>
  <si>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</si>
  <si>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</si>
  <si>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</si>
  <si>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</si>
  <si>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</si>
  <si>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</si>
  <si>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</si>
  <si>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</si>
  <si>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</si>
  <si>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</si>
  <si>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</si>
  <si>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</si>
  <si>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</si>
  <si>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</si>
  <si>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</si>
  <si>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</si>
  <si>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</si>
  <si>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</si>
  <si>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</si>
  <si>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</si>
  <si>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</si>
  <si>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</si>
  <si>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</si>
  <si>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</si>
  <si>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</si>
  <si>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</si>
  <si>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</si>
  <si>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</si>
  <si>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</si>
  <si>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</si>
  <si>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</si>
  <si>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</si>
  <si>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</si>
  <si>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</si>
  <si>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</si>
  <si>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</si>
  <si>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</si>
  <si>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</si>
  <si>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</si>
  <si>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</si>
  <si>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</si>
  <si>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</si>
  <si>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</si>
  <si>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</si>
  <si>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</si>
  <si>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</si>
  <si>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</si>
  <si>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</si>
  <si>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</si>
  <si>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</si>
  <si>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</si>
  <si>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</si>
  <si>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</si>
  <si>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</si>
  <si>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</si>
  <si>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</si>
  <si>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</si>
  <si>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</si>
  <si>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</si>
  <si>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</si>
  <si>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</si>
  <si>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</si>
  <si>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</si>
  <si>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</si>
  <si>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</si>
  <si>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</si>
  <si>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</si>
  <si>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</si>
  <si>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</si>
  <si>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</si>
  <si>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</si>
  <si>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</si>
  <si>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</si>
  <si>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</si>
  <si>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</si>
  <si>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</si>
  <si>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</si>
  <si>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</si>
  <si>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</si>
  <si>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</si>
  <si>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</si>
  <si>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</si>
  <si>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</si>
  <si>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</si>
  <si>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</si>
  <si>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</si>
  <si>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</si>
  <si>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</si>
  <si>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</si>
  <si>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</si>
  <si>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</si>
  <si>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</si>
  <si>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</si>
  <si>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</si>
  <si>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</si>
  <si>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</si>
  <si>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</si>
  <si>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</si>
  <si>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</si>
  <si>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</si>
  <si>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</si>
  <si>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</si>
  <si>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</si>
  <si>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</si>
  <si>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</si>
  <si>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</si>
  <si>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</si>
  <si>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</si>
  <si>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</si>
  <si>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</si>
  <si>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</si>
  <si>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</si>
  <si>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</si>
  <si>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</si>
  <si>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</si>
  <si>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</si>
  <si>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</si>
  <si>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</si>
  <si>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</si>
  <si>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</si>
  <si>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</si>
  <si>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</si>
  <si>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</si>
  <si>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</si>
  <si>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</si>
  <si>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</si>
  <si>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</si>
  <si>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</si>
  <si>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</si>
  <si>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</si>
  <si>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</si>
  <si>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</si>
  <si>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</si>
  <si>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</si>
  <si>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</si>
  <si>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</si>
  <si>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</si>
  <si>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</si>
  <si>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</si>
  <si>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</si>
  <si>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</si>
  <si>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</si>
  <si>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</si>
  <si>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</si>
  <si>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</si>
  <si>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</si>
  <si>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</si>
  <si>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</si>
  <si>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</si>
  <si>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</si>
  <si>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</si>
  <si>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</si>
  <si>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</si>
  <si>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</si>
  <si>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</si>
  <si>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</si>
  <si>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</si>
  <si>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</si>
  <si>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</si>
  <si>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</si>
  <si>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</si>
  <si>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</si>
  <si>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</si>
  <si>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</si>
  <si>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</si>
  <si>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</si>
  <si>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</si>
  <si>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</si>
  <si>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</si>
  <si>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</si>
  <si>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</si>
  <si>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</si>
  <si>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</si>
  <si>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</si>
  <si>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</si>
  <si>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</si>
  <si>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</si>
  <si>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</si>
  <si>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</si>
  <si>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</si>
  <si>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</si>
  <si>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</si>
  <si>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</si>
  <si>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</si>
  <si>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</si>
  <si>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</si>
  <si>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</si>
  <si>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</si>
  <si>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</si>
  <si>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</si>
  <si>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</si>
  <si>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</si>
  <si>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</si>
  <si>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</si>
  <si>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</si>
  <si>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</si>
  <si>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</si>
  <si>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</si>
  <si>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</si>
  <si>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</si>
  <si>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</si>
  <si>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</si>
  <si>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</si>
  <si>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</si>
  <si>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</si>
  <si>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</si>
  <si>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</si>
  <si>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</si>
  <si>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</si>
  <si>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</si>
  <si>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</si>
  <si>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</si>
  <si>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</si>
  <si>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</si>
  <si>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</si>
  <si>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</si>
  <si>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</si>
  <si>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</si>
  <si>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</si>
  <si>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</si>
  <si>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</si>
  <si>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</si>
  <si>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</si>
  <si>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</si>
  <si>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</si>
  <si>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</si>
  <si>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</si>
  <si>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</si>
  <si>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</si>
  <si>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</si>
  <si>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</si>
  <si>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</si>
  <si>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</si>
  <si>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</si>
  <si>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</si>
  <si>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</si>
  <si>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</si>
  <si>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</si>
  <si>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</si>
  <si>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</si>
  <si>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</si>
  <si>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</si>
  <si>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</si>
  <si>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</si>
  <si>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</si>
  <si>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</si>
  <si>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</si>
  <si>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</si>
  <si>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</si>
  <si>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</si>
  <si>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</si>
  <si>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</si>
  <si>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</si>
  <si>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</si>
  <si>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</si>
  <si>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</si>
  <si>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</si>
  <si>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</si>
  <si>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</si>
  <si>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</si>
  <si>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</si>
  <si>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</si>
  <si>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</si>
  <si>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</si>
  <si>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</si>
  <si>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</si>
  <si>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</si>
  <si>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</si>
  <si>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</si>
  <si>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</si>
  <si>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</si>
  <si>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</si>
  <si>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</si>
  <si>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</si>
  <si>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</si>
  <si>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</si>
  <si>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</si>
  <si>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</si>
  <si>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</si>
  <si>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</si>
  <si>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</si>
  <si>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</si>
  <si>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</si>
  <si>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</si>
  <si>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</si>
  <si>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</si>
  <si>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</si>
  <si>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</si>
  <si>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</si>
  <si>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</si>
  <si>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</si>
  <si>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</si>
  <si>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</si>
  <si>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</si>
  <si>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</si>
  <si>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</si>
  <si>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</si>
  <si>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</si>
  <si>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</si>
  <si>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</si>
  <si>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</si>
  <si>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</si>
  <si>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</si>
  <si>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</si>
  <si>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</si>
  <si>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</si>
  <si>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</si>
  <si>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</si>
  <si>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</si>
  <si>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</si>
  <si>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</si>
  <si>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</si>
  <si>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</si>
  <si>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</si>
  <si>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</si>
  <si>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</si>
  <si>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</si>
  <si>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</si>
  <si>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</si>
  <si>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</si>
  <si>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</si>
  <si>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</si>
  <si>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</si>
  <si>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</si>
  <si>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</si>
  <si>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</si>
  <si>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</si>
  <si>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</si>
  <si>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</si>
  <si>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</si>
  <si>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</si>
  <si>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</si>
  <si>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</si>
  <si>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</si>
  <si>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</si>
  <si>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</si>
  <si>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</si>
  <si>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</si>
  <si>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</si>
  <si>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</si>
  <si>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</si>
  <si>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</si>
  <si>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</si>
  <si>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</si>
  <si>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</si>
  <si>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</si>
  <si>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</si>
  <si>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</si>
  <si>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</si>
  <si>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</si>
  <si>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</si>
  <si>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</si>
  <si>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</si>
  <si>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</si>
  <si>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</si>
  <si>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</si>
  <si>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</si>
  <si>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</si>
  <si>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</si>
  <si>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</si>
  <si>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</si>
  <si>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</si>
  <si>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</si>
  <si>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</si>
  <si>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</si>
  <si>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</si>
  <si>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</si>
  <si>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</si>
  <si>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</si>
  <si>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</si>
  <si>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</si>
  <si>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</si>
  <si>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</si>
  <si>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</si>
  <si>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</si>
  <si>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</si>
  <si>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</si>
  <si>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</si>
  <si>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</si>
  <si>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</si>
  <si>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</si>
  <si>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</si>
  <si>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</si>
  <si>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</si>
  <si>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</si>
  <si>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</si>
  <si>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</si>
  <si>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</si>
  <si>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</si>
  <si>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</si>
  <si>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</si>
  <si>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</si>
  <si>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</si>
  <si>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</si>
  <si>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</si>
  <si>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</si>
  <si>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</si>
  <si>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</si>
  <si>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</si>
  <si>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</si>
  <si>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</si>
  <si>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</si>
  <si>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</si>
  <si>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</si>
  <si>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</si>
  <si>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</si>
  <si>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</si>
  <si>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</si>
  <si>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</si>
  <si>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</si>
  <si>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</si>
  <si>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</si>
  <si>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</si>
  <si>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</si>
  <si>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</si>
  <si>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</si>
  <si>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</si>
  <si>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</si>
  <si>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</si>
  <si>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</si>
  <si>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</si>
  <si>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</si>
  <si>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</si>
  <si>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</si>
  <si>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</si>
  <si>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</si>
  <si>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</si>
  <si>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</si>
  <si>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</si>
  <si>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</si>
  <si>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</si>
  <si>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</si>
  <si>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</si>
  <si>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</si>
  <si>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</si>
  <si>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</si>
  <si>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</si>
  <si>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</si>
  <si>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</si>
  <si>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</si>
  <si>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</si>
  <si>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</si>
  <si>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</si>
  <si>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</si>
  <si>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</si>
  <si>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</si>
  <si>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</si>
  <si>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</si>
  <si>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</si>
  <si>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</si>
  <si>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</si>
  <si>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</si>
  <si>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</si>
  <si>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</si>
  <si>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</si>
  <si>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</si>
  <si>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</si>
  <si>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</si>
  <si>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</si>
  <si>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</si>
  <si>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</si>
  <si>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</si>
  <si>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</si>
  <si>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</si>
  <si>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</si>
  <si>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</si>
  <si>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</si>
  <si>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</si>
  <si>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</si>
  <si>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</si>
  <si>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</si>
  <si>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</si>
  <si>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</si>
  <si>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</si>
  <si>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</si>
  <si>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</si>
  <si>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</si>
  <si>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</si>
  <si>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</si>
  <si>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</si>
  <si>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</si>
  <si>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</si>
  <si>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</si>
  <si>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</si>
  <si>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</si>
  <si>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</si>
  <si>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</si>
  <si>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</si>
  <si>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</si>
  <si>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</si>
  <si>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</si>
  <si>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</si>
  <si>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</si>
  <si>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</si>
  <si>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</si>
  <si>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</si>
  <si>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</si>
  <si>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</si>
  <si>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</si>
  <si>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</si>
  <si>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</si>
  <si>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</si>
  <si>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</si>
  <si>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</si>
  <si>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</si>
  <si>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</si>
  <si>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</si>
  <si>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</si>
  <si>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</si>
  <si>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</si>
  <si>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</si>
  <si>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</si>
  <si>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</si>
  <si>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</si>
  <si>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</si>
  <si>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</si>
  <si>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</si>
  <si>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</si>
  <si>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</si>
  <si>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</si>
  <si>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</si>
  <si>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</si>
  <si>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</si>
  <si>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</si>
  <si>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</si>
  <si>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</si>
  <si>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</si>
  <si>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</si>
  <si>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</si>
  <si>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</si>
  <si>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</si>
  <si>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</si>
  <si>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</si>
  <si>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</si>
  <si>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</si>
  <si>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</si>
  <si>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</si>
  <si>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</si>
  <si>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</si>
  <si>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</si>
  <si>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</si>
  <si>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</si>
  <si>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</si>
  <si>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</si>
  <si>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</si>
  <si>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</si>
  <si>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</si>
  <si>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</si>
  <si>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</si>
  <si>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</si>
  <si>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</si>
  <si>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</si>
  <si>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</si>
  <si>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</si>
  <si>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</si>
  <si>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</si>
  <si>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</si>
  <si>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</si>
  <si>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</si>
  <si>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</si>
  <si>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</si>
  <si>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</si>
  <si>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</si>
  <si>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</si>
  <si>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</si>
  <si>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</si>
  <si>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</si>
  <si>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</si>
  <si>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</si>
  <si>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</si>
  <si>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</si>
  <si>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</si>
  <si>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</si>
  <si>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</si>
  <si>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</si>
  <si>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</si>
  <si>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</si>
  <si>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</si>
  <si>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</si>
  <si>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</si>
  <si>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</si>
  <si>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</si>
  <si>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</si>
  <si>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</si>
  <si>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</si>
  <si>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</si>
  <si>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</si>
  <si>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</si>
  <si>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</si>
  <si>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</si>
  <si>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</si>
  <si>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</si>
  <si>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</si>
  <si>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</si>
  <si>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</si>
  <si>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</si>
  <si>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</si>
  <si>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</si>
  <si>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</si>
  <si>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</si>
  <si>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</si>
  <si>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</si>
  <si>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</si>
  <si>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</si>
  <si>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</si>
  <si>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</si>
  <si>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</si>
  <si>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</si>
  <si>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</si>
  <si>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</si>
  <si>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</si>
  <si>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</si>
  <si>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</si>
  <si>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</si>
  <si>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</si>
  <si>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</si>
  <si>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</si>
  <si>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</si>
  <si>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</si>
  <si>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</si>
  <si>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</si>
  <si>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</si>
  <si>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</si>
  <si>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</si>
  <si>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</si>
  <si>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</si>
  <si>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</si>
  <si>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</si>
  <si>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</si>
  <si>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</si>
  <si>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</si>
  <si>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</si>
  <si>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</si>
  <si>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</si>
  <si>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</si>
  <si>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</si>
  <si>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</si>
  <si>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</si>
  <si>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</si>
  <si>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</si>
  <si>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</si>
  <si>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</si>
  <si>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</si>
  <si>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</si>
  <si>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</si>
  <si>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</si>
  <si>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</si>
  <si>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</si>
  <si>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</si>
  <si>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</si>
  <si>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</si>
  <si>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</si>
  <si>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</si>
  <si>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</si>
  <si>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</si>
  <si>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</si>
  <si>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</si>
  <si>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</si>
  <si>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</si>
  <si>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</si>
  <si>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</si>
  <si>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</si>
  <si>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</si>
  <si>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</si>
  <si>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</si>
  <si>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</si>
  <si>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</si>
  <si>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</si>
  <si>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</si>
  <si>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</si>
  <si>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</si>
  <si>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</si>
  <si>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</si>
  <si>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</si>
  <si>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</si>
  <si>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</si>
  <si>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</si>
  <si>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</si>
  <si>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</si>
  <si>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</si>
  <si>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</si>
  <si>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</si>
  <si>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</si>
  <si>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</si>
  <si>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</si>
  <si>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</si>
  <si>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</si>
  <si>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</si>
  <si>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</si>
  <si>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</si>
  <si>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</si>
  <si>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</si>
  <si>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</si>
  <si>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</si>
  <si>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</si>
  <si>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</si>
  <si>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</si>
  <si>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</si>
  <si>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</si>
  <si>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</si>
  <si>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</si>
  <si>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</si>
  <si>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</si>
  <si>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</si>
  <si>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</si>
  <si>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</si>
  <si>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</si>
  <si>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</si>
  <si>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</si>
  <si>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</si>
  <si>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</si>
  <si>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</si>
  <si>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</si>
  <si>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</si>
  <si>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</si>
  <si>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</si>
  <si>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</si>
  <si>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</si>
  <si>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</si>
  <si>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</si>
  <si>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</si>
  <si>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</si>
  <si>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</si>
  <si>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</si>
  <si>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</si>
  <si>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</si>
  <si>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</si>
  <si>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</si>
  <si>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</si>
  <si>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</si>
  <si>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</si>
  <si>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</si>
  <si>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</si>
  <si>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</si>
  <si>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</si>
  <si>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</si>
  <si>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</si>
  <si>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</si>
  <si>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</si>
  <si>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</si>
  <si>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</si>
  <si>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</si>
  <si>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</si>
  <si>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</si>
  <si>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</si>
  <si>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</si>
  <si>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</si>
  <si>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</si>
  <si>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</si>
  <si>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</si>
  <si>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</si>
  <si>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</si>
  <si>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</si>
  <si>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</si>
  <si>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</si>
  <si>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</si>
  <si>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</si>
  <si>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</si>
  <si>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</si>
  <si>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</si>
  <si>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</si>
  <si>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</si>
  <si>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</si>
  <si>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</si>
  <si>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</si>
  <si>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</si>
  <si>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</si>
  <si>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</si>
  <si>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</si>
  <si>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</si>
  <si>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</si>
  <si>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</si>
  <si>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</si>
  <si>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</si>
  <si>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</si>
  <si>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</si>
  <si>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</si>
  <si>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</si>
  <si>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</si>
  <si>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</si>
  <si>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</si>
  <si>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</si>
  <si>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</si>
  <si>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</si>
  <si>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</si>
  <si>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</si>
  <si>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</si>
  <si>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</si>
  <si>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</si>
  <si>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</si>
  <si>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</si>
  <si>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</si>
  <si>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</si>
  <si>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</si>
  <si>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</si>
  <si>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</si>
  <si>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</si>
  <si>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</si>
  <si>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</si>
  <si>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</si>
  <si>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</si>
  <si>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</si>
  <si>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</si>
  <si>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</si>
  <si>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</si>
  <si>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</si>
  <si>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</si>
  <si>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</si>
  <si>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</si>
  <si>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</si>
  <si>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</si>
  <si>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</si>
  <si>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</si>
  <si>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</si>
  <si>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</si>
  <si>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</si>
  <si>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</si>
  <si>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</si>
  <si>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</si>
  <si>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</si>
  <si>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</si>
  <si>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</si>
  <si>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</si>
  <si>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</si>
  <si>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</si>
  <si>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</si>
  <si>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</si>
  <si>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</si>
  <si>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</si>
  <si>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</si>
  <si>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</si>
  <si>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</si>
  <si>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</si>
  <si>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</si>
  <si>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</si>
  <si>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</si>
  <si>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</si>
  <si>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</si>
  <si>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</si>
  <si>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</si>
  <si>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</si>
  <si>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</si>
  <si>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</si>
  <si>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</si>
  <si>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</si>
  <si>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</si>
  <si>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</si>
  <si>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</si>
  <si>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</si>
  <si>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</si>
  <si>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</si>
  <si>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</si>
  <si>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</si>
  <si>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</si>
  <si>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</si>
  <si>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</si>
  <si>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</si>
  <si>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</si>
  <si>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</si>
  <si>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</si>
  <si>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</si>
  <si>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</si>
  <si>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</si>
  <si>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</si>
  <si>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</si>
  <si>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</si>
  <si>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</si>
  <si>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</si>
  <si>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</si>
  <si>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</si>
  <si>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</si>
  <si>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</si>
  <si>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</si>
  <si>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</si>
  <si>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</si>
  <si>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</si>
  <si>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</si>
  <si>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</si>
  <si>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</si>
  <si>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</si>
  <si>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</si>
  <si>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</si>
  <si>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</si>
  <si>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</si>
  <si>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</si>
  <si>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</si>
  <si>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</si>
  <si>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</si>
  <si>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</si>
  <si>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</si>
  <si>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</si>
  <si>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</si>
  <si>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</si>
  <si>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</si>
  <si>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</si>
  <si>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</si>
  <si>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</si>
  <si>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</si>
  <si>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</si>
  <si>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</si>
  <si>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</si>
  <si>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</si>
  <si>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</si>
  <si>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</si>
  <si>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</si>
  <si>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</si>
  <si>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</si>
  <si>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</si>
  <si>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</si>
  <si>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</si>
  <si>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</si>
  <si>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</si>
  <si>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</si>
  <si>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</si>
  <si>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</si>
  <si>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</si>
  <si>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</si>
  <si>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</si>
  <si>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</si>
  <si>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</si>
  <si>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</si>
  <si>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</si>
  <si>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</si>
  <si>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</si>
  <si>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</si>
  <si>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</si>
  <si>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</si>
  <si>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</si>
  <si>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</si>
  <si>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</si>
  <si>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</si>
  <si>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</si>
  <si>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</si>
  <si>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</si>
  <si>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</si>
  <si>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</si>
  <si>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</si>
  <si>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</si>
  <si>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</si>
  <si>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</si>
  <si>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</si>
  <si>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</si>
  <si>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</si>
  <si>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</si>
  <si>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</si>
  <si>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</si>
  <si>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</si>
  <si>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</si>
  <si>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</si>
  <si>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</si>
  <si>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</si>
  <si>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</si>
  <si>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</si>
  <si>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</si>
  <si>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</si>
  <si>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</si>
  <si>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</si>
  <si>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</si>
  <si>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</si>
  <si>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</si>
  <si>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</si>
  <si>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</si>
  <si>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</si>
  <si>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</si>
  <si>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</si>
  <si>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</si>
  <si>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</si>
  <si>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</si>
  <si>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</si>
  <si>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</si>
  <si>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</si>
  <si>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</si>
  <si>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</si>
  <si>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</si>
  <si>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</si>
  <si>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</si>
  <si>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</si>
  <si>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</si>
  <si>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</si>
  <si>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</si>
  <si>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</si>
  <si>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</si>
  <si>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</si>
  <si>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</si>
  <si>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</si>
  <si>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</si>
  <si>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</si>
  <si>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</si>
  <si>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</si>
  <si>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</si>
  <si>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</si>
  <si>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</si>
  <si>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</si>
  <si>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</si>
  <si>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</si>
  <si>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</si>
  <si>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</si>
  <si>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</si>
  <si>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</si>
  <si>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</si>
  <si>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</si>
  <si>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</si>
  <si>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</si>
  <si>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</si>
  <si>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</si>
  <si>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</si>
  <si>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</si>
  <si>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</si>
  <si>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</si>
  <si>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</si>
  <si>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</si>
  <si>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</si>
  <si>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</si>
  <si>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</si>
  <si>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</si>
  <si>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</si>
  <si>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</si>
  <si>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</si>
  <si>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</si>
  <si>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</si>
  <si>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</si>
  <si>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</si>
  <si>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</si>
  <si>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</si>
  <si>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</si>
  <si>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</si>
  <si>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</si>
  <si>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</si>
  <si>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</si>
  <si>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</si>
  <si>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</si>
  <si>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</si>
  <si>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</si>
  <si>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</si>
  <si>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</si>
  <si>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</si>
  <si>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</si>
  <si>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</si>
  <si>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</si>
  <si>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</si>
  <si>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</si>
  <si>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</si>
  <si>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</si>
  <si>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</si>
  <si>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</si>
  <si>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</si>
  <si>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</si>
  <si>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</si>
  <si>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</si>
  <si>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</si>
  <si>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</si>
  <si>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</si>
  <si>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</si>
  <si>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</si>
  <si>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</si>
  <si>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</si>
  <si>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</si>
  <si>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</si>
  <si>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</si>
  <si>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</si>
  <si>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</si>
  <si>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</si>
  <si>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</si>
  <si>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</si>
  <si>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</si>
  <si>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</si>
  <si>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</si>
  <si>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</si>
  <si>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</si>
  <si>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</si>
  <si>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</si>
  <si>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</si>
  <si>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</si>
  <si>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</si>
  <si>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</si>
  <si>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</si>
  <si>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</si>
  <si>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</si>
  <si>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</si>
  <si>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</si>
  <si>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</si>
  <si>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</si>
  <si>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</si>
  <si>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</si>
  <si>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</si>
  <si>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</si>
  <si>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</si>
  <si>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</si>
  <si>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</si>
  <si>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</si>
  <si>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</si>
  <si>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</si>
  <si>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</si>
  <si>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</si>
  <si>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</si>
  <si>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</si>
  <si>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</si>
  <si>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</si>
  <si>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</si>
  <si>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</si>
  <si>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</si>
  <si>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</si>
  <si>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</si>
  <si>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</si>
  <si>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</si>
  <si>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</si>
  <si>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</si>
  <si>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</si>
  <si>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</si>
  <si>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</si>
  <si>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</si>
  <si>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</si>
  <si>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</si>
  <si>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</si>
  <si>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</si>
  <si>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</si>
  <si>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</si>
  <si>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</si>
  <si>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</si>
  <si>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</si>
  <si>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</si>
  <si>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</si>
  <si>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</si>
  <si>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</si>
  <si>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</si>
  <si>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</si>
  <si>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</si>
  <si>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</si>
  <si>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</si>
  <si>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</si>
  <si>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</si>
  <si>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</si>
  <si>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</si>
  <si>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</si>
  <si>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</si>
  <si>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</si>
  <si>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</si>
  <si>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</si>
  <si>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</si>
  <si>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</si>
  <si>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</si>
  <si>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</si>
  <si>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</si>
  <si>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</si>
  <si>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</si>
  <si>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</si>
  <si>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</si>
  <si>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</si>
  <si>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</si>
  <si>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</si>
  <si>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</si>
  <si>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</si>
  <si>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</si>
  <si>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</si>
  <si>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</si>
  <si>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</si>
  <si>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</si>
  <si>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</si>
  <si>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</si>
  <si>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</si>
  <si>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</si>
  <si>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</si>
  <si>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</si>
  <si>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</si>
  <si>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</si>
  <si>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</si>
  <si>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</si>
  <si>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</si>
  <si>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</si>
  <si>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</si>
  <si>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</si>
  <si>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</si>
  <si>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</si>
  <si>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</si>
  <si>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</si>
  <si>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</si>
  <si>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</si>
  <si>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</si>
  <si>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</si>
  <si>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</si>
  <si>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</si>
  <si>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</si>
  <si>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</si>
  <si>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</si>
  <si>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</si>
  <si>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</si>
  <si>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</si>
  <si>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</si>
  <si>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</si>
  <si>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</si>
  <si>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</si>
  <si>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</si>
  <si>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</si>
  <si>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</si>
  <si>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</si>
  <si>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</si>
  <si>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</si>
  <si>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</si>
  <si>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</si>
  <si>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</si>
  <si>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</si>
  <si>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</si>
  <si>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</si>
  <si>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</si>
  <si>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</si>
  <si>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</si>
  <si>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</si>
  <si>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</si>
  <si>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</si>
  <si>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</si>
  <si>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</si>
  <si>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</si>
  <si>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</si>
  <si>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</si>
  <si>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</si>
  <si>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</si>
  <si>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</si>
  <si>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</si>
  <si>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</si>
  <si>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</si>
  <si>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</si>
  <si>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</si>
  <si>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</si>
  <si>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</si>
  <si>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</si>
  <si>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</si>
  <si>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</si>
  <si>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</si>
  <si>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</si>
  <si>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</si>
  <si>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</si>
  <si>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</si>
  <si>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</si>
  <si>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</si>
  <si>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</si>
  <si>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</si>
  <si>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</si>
  <si>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</si>
  <si>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</si>
  <si>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</si>
  <si>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</si>
  <si>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</si>
  <si>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</si>
  <si>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</si>
  <si>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</si>
  <si>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</si>
  <si>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</si>
  <si>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</si>
  <si>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</si>
  <si>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</si>
  <si>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</si>
  <si>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</si>
  <si>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</si>
  <si>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</si>
  <si>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</si>
  <si>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</si>
  <si>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</si>
  <si>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</si>
  <si>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</si>
  <si>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</si>
  <si>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</si>
  <si>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</si>
  <si>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</si>
  <si>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</si>
  <si>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</si>
  <si>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</si>
  <si>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</si>
  <si>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</si>
  <si>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</si>
  <si>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</si>
  <si>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</si>
  <si>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</si>
  <si>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</si>
  <si>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</si>
  <si>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</si>
  <si>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</si>
  <si>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</si>
  <si>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</si>
  <si>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</si>
  <si>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</si>
  <si>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</si>
  <si>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</si>
  <si>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</si>
  <si>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</si>
  <si>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</si>
  <si>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</si>
  <si>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</si>
  <si>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</si>
  <si>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</si>
  <si>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</si>
  <si>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</si>
  <si>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</si>
  <si>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</si>
  <si>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</si>
  <si>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</si>
  <si>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</si>
  <si>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</si>
  <si>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</si>
  <si>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</si>
  <si>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</si>
  <si>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</si>
  <si>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</si>
  <si>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</si>
  <si>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</si>
  <si>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</si>
  <si>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</si>
  <si>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</si>
  <si>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</si>
  <si>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</si>
  <si>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</si>
  <si>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</si>
  <si>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</si>
  <si>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</si>
  <si>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</si>
  <si>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</si>
  <si>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</si>
  <si>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</si>
  <si>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</si>
  <si>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</si>
  <si>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</si>
  <si>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</si>
  <si>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</si>
  <si>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</si>
  <si>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</si>
  <si>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</si>
  <si>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</si>
  <si>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</si>
  <si>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</si>
  <si>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</si>
  <si>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</si>
  <si>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</si>
  <si>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</si>
  <si>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</si>
  <si>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</si>
  <si>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</si>
  <si>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</si>
  <si>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</si>
  <si>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</si>
  <si>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</si>
  <si>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</si>
  <si>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</si>
  <si>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</si>
  <si>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</si>
  <si>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</si>
  <si>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</si>
  <si>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</si>
  <si>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</si>
  <si>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</si>
  <si>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</si>
  <si>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</si>
  <si>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</si>
  <si>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</si>
  <si>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</si>
  <si>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</si>
  <si>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</si>
  <si>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</si>
  <si>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</si>
  <si>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</si>
  <si>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</si>
  <si>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</si>
  <si>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</si>
  <si>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</si>
  <si>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</si>
  <si>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</si>
  <si>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</si>
  <si>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</si>
  <si>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</si>
  <si>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</si>
  <si>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</si>
  <si>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</si>
  <si>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</si>
  <si>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</si>
  <si>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</si>
  <si>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</si>
  <si>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</si>
  <si>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</si>
  <si>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</si>
  <si>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</si>
  <si>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</si>
  <si>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</si>
  <si>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</si>
  <si>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</si>
  <si>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</si>
  <si>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</si>
  <si>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</si>
  <si>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</si>
  <si>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</si>
  <si>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</si>
  <si>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</si>
  <si>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</si>
  <si>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</si>
  <si>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</si>
  <si>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</si>
  <si>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</si>
  <si>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</si>
  <si>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</si>
  <si>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</si>
  <si>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</si>
  <si>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</si>
  <si>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</si>
  <si>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</si>
  <si>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</si>
  <si>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</si>
  <si>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</si>
  <si>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</si>
  <si>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</si>
  <si>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</si>
  <si>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</si>
  <si>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</si>
  <si>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</si>
  <si>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</si>
  <si>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</si>
  <si>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</si>
  <si>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</si>
  <si>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</si>
  <si>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</si>
  <si>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</si>
  <si>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</si>
  <si>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</si>
  <si>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</si>
  <si>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</si>
  <si>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</si>
  <si>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</si>
  <si>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</si>
  <si>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</si>
  <si>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</si>
  <si>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</si>
  <si>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</si>
  <si>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</si>
  <si>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</si>
  <si>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</si>
  <si>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</si>
  <si>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</si>
  <si>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</si>
  <si>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</si>
  <si>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</si>
  <si>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</si>
  <si>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</si>
  <si>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</si>
  <si>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</si>
  <si>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</si>
  <si>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</si>
  <si>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</si>
  <si>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</si>
  <si>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</si>
  <si>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</si>
  <si>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</si>
  <si>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</si>
  <si>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</si>
  <si>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</si>
  <si>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</si>
  <si>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</si>
  <si>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</si>
  <si>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</si>
  <si>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</si>
  <si>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</si>
  <si>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</si>
  <si>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</si>
  <si>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</si>
  <si>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</si>
  <si>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</si>
  <si>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</si>
  <si>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</si>
  <si>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</si>
  <si>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</si>
  <si>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</si>
  <si>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</si>
  <si>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</si>
  <si>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</si>
  <si>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</si>
  <si>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</si>
  <si>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</si>
  <si>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</si>
  <si>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</si>
  <si>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</si>
  <si>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</si>
  <si>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</si>
  <si>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</si>
  <si>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</si>
  <si>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</si>
  <si>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</si>
  <si>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</si>
  <si>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</si>
  <si>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</si>
  <si>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</si>
  <si>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</si>
  <si>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</si>
  <si>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</si>
  <si>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</si>
  <si>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</si>
  <si>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</si>
  <si>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</si>
  <si>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</si>
  <si>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</si>
  <si>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</si>
  <si>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</si>
  <si>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</si>
  <si>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</si>
  <si>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</si>
  <si>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</si>
  <si>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</si>
  <si>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</si>
  <si>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</si>
  <si>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</si>
  <si>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</si>
  <si>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</si>
  <si>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</si>
  <si>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</si>
  <si>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</si>
  <si>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</si>
  <si>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</si>
  <si>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</si>
  <si>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</si>
  <si>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</si>
  <si>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</si>
  <si>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</si>
  <si>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</si>
  <si>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</si>
  <si>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</si>
  <si>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</si>
  <si>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</si>
  <si>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</si>
  <si>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</si>
  <si>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</si>
  <si>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</si>
  <si>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</si>
  <si>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</si>
  <si>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</si>
  <si>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</si>
  <si>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</si>
  <si>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</si>
  <si>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</si>
  <si>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</si>
  <si>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</si>
  <si>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</si>
  <si>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</si>
  <si>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</si>
  <si>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</si>
  <si>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</si>
  <si>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</si>
  <si>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</si>
  <si>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</si>
  <si>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</si>
  <si>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</si>
  <si>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</si>
  <si>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</si>
  <si>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</si>
  <si>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</si>
  <si>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</si>
  <si>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</si>
  <si>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</si>
  <si>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</si>
  <si>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</si>
  <si>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</si>
  <si>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</si>
  <si>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</si>
  <si>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</si>
  <si>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</si>
  <si>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</si>
  <si>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</si>
  <si>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</si>
  <si>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</si>
  <si>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</si>
  <si>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</si>
  <si>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</si>
  <si>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</si>
  <si>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</si>
  <si>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</si>
  <si>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</si>
  <si>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</si>
  <si>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</si>
  <si>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</si>
  <si>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</si>
  <si>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</si>
  <si>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</si>
  <si>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</si>
  <si>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</si>
  <si>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</si>
  <si>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</si>
  <si>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</si>
  <si>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</si>
  <si>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</si>
  <si>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</si>
  <si>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</si>
  <si>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</si>
  <si>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</si>
  <si>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</si>
  <si>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</si>
  <si>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</si>
  <si>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</si>
  <si>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</si>
  <si>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</si>
  <si>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</si>
  <si>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</si>
  <si>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</si>
  <si>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</si>
  <si>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</si>
  <si>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</si>
  <si>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</si>
  <si>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</si>
  <si>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</si>
  <si>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</si>
  <si>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</si>
  <si>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</si>
  <si>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</si>
  <si>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</si>
  <si>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</si>
  <si>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</si>
  <si>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</si>
  <si>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</si>
  <si>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</si>
  <si>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</si>
  <si>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</si>
  <si>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</si>
  <si>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</si>
  <si>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</si>
  <si>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</si>
  <si>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</si>
  <si>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</si>
  <si>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</si>
  <si>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</si>
  <si>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</si>
  <si>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</si>
  <si>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</si>
  <si>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</si>
  <si>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</si>
  <si>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</si>
  <si>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</si>
  <si>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</si>
  <si>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</si>
  <si>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</si>
  <si>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</si>
  <si>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</si>
  <si>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</si>
  <si>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</si>
  <si>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</si>
  <si>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</si>
  <si>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</si>
  <si>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</si>
  <si>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</si>
  <si>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</si>
  <si>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</si>
  <si>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</si>
  <si>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</si>
  <si>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</si>
  <si>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</si>
  <si>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</si>
  <si>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</si>
  <si>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</si>
  <si>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</si>
  <si>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</si>
  <si>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</si>
  <si>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</si>
  <si>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</si>
  <si>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</si>
  <si>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</si>
  <si>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</si>
  <si>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</si>
  <si>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</si>
  <si>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</si>
  <si>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</si>
  <si>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</si>
  <si>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</si>
  <si>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</si>
  <si>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</si>
  <si>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</si>
  <si>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</si>
  <si>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</si>
  <si>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</si>
  <si>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</si>
  <si>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</si>
  <si>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</si>
  <si>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</si>
  <si>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</si>
  <si>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</si>
  <si>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</si>
  <si>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</si>
  <si>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</si>
  <si>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</si>
  <si>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</si>
  <si>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</si>
  <si>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</si>
  <si>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</si>
  <si>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</si>
  <si>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</si>
  <si>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</si>
  <si>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</si>
  <si>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</si>
  <si>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</si>
  <si>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</si>
  <si>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</si>
  <si>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</si>
  <si>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</si>
  <si>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</si>
  <si>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</si>
  <si>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</si>
  <si>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</si>
  <si>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</si>
  <si>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</si>
  <si>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</si>
  <si>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</si>
  <si>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</si>
  <si>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</si>
  <si>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</si>
  <si>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</si>
  <si>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</si>
  <si>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</si>
  <si>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</si>
  <si>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</si>
  <si>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</si>
  <si>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</si>
  <si>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</si>
  <si>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</si>
  <si>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</si>
  <si>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</si>
  <si>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</si>
  <si>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</si>
  <si>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</si>
  <si>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</si>
  <si>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</si>
  <si>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</si>
  <si>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</si>
  <si>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</si>
  <si>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</si>
  <si>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</si>
  <si>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</si>
  <si>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</si>
  <si>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</si>
  <si>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</si>
  <si>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</si>
  <si>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</si>
  <si>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</si>
  <si>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</si>
  <si>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</si>
  <si>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</si>
  <si>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</si>
  <si>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</si>
  <si>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</si>
  <si>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</si>
  <si>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</si>
  <si>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</si>
  <si>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</si>
  <si>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</si>
  <si>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</si>
  <si>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</si>
  <si>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</si>
  <si>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</si>
  <si>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</si>
  <si>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</si>
  <si>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</si>
  <si>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</si>
  <si>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</si>
  <si>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</si>
  <si>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</si>
  <si>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</si>
  <si>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</si>
  <si>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</si>
  <si>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</si>
  <si>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</si>
  <si>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</si>
  <si>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</si>
  <si>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</si>
  <si>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</si>
  <si>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</si>
  <si>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</si>
  <si>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</si>
  <si>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</si>
  <si>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</si>
  <si>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</si>
  <si>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</si>
  <si>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</si>
  <si>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</si>
  <si>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</si>
  <si>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</si>
  <si>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</si>
  <si>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</si>
  <si>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</si>
  <si>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</si>
  <si>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</si>
  <si>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</si>
  <si>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</si>
  <si>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</si>
  <si>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</si>
  <si>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</si>
  <si>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</si>
  <si>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</si>
  <si>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</si>
  <si>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</si>
  <si>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</si>
  <si>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</si>
  <si>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</si>
  <si>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</si>
  <si>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</si>
  <si>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</si>
  <si>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</si>
  <si>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</si>
  <si>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</si>
  <si>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</si>
  <si>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</si>
  <si>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</si>
  <si>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</si>
  <si>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</si>
  <si>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</si>
  <si>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</si>
  <si>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</si>
  <si>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</si>
  <si>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</si>
  <si>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</si>
  <si>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</si>
  <si>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</si>
  <si>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</si>
  <si>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</si>
  <si>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</si>
  <si>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</si>
  <si>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</si>
  <si>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</si>
  <si>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</si>
  <si>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</si>
  <si>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</si>
  <si>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</si>
  <si>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</si>
  <si>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</si>
  <si>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</si>
  <si>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</si>
  <si>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</si>
  <si>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</si>
  <si>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</si>
  <si>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</si>
  <si>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</si>
  <si>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</si>
  <si>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</si>
  <si>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</si>
  <si>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</si>
  <si>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</si>
  <si>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</si>
  <si>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</si>
  <si>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</si>
  <si>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</si>
  <si>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</si>
  <si>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</si>
  <si>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</si>
  <si>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</si>
  <si>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</si>
  <si>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</si>
  <si>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</si>
  <si>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</si>
  <si>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</si>
  <si>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</si>
  <si>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</si>
  <si>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</si>
  <si>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</si>
  <si>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</si>
  <si>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</si>
  <si>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</si>
  <si>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</si>
  <si>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</si>
  <si>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</si>
  <si>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</si>
  <si>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</si>
  <si>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</si>
  <si>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</si>
  <si>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</si>
  <si>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</si>
  <si>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</si>
  <si>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</si>
  <si>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</si>
  <si>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</si>
  <si>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</si>
  <si>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</si>
  <si>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</si>
  <si>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</si>
  <si>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</si>
  <si>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</si>
  <si>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</si>
  <si>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</si>
  <si>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</si>
  <si>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</si>
  <si>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</si>
  <si>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</si>
  <si>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</si>
  <si>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</si>
  <si>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</si>
  <si>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</si>
  <si>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</si>
  <si>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</si>
  <si>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</si>
  <si>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</si>
  <si>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</si>
  <si>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</si>
  <si>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</si>
  <si>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</si>
  <si>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</si>
  <si>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</si>
  <si>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</si>
  <si>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</si>
  <si>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</si>
  <si>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</si>
  <si>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</si>
  <si>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</si>
  <si>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</si>
  <si>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</si>
  <si>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</si>
  <si>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</si>
  <si>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</si>
  <si>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</si>
  <si>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</si>
  <si>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</si>
  <si>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</si>
  <si>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</si>
  <si>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</si>
  <si>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</si>
  <si>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</si>
  <si>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</si>
  <si>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</si>
  <si>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</si>
  <si>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</si>
  <si>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</si>
  <si>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</si>
  <si>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</si>
  <si>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</si>
  <si>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</si>
  <si>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</si>
  <si>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</si>
  <si>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</si>
  <si>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</si>
  <si>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</si>
  <si>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</si>
  <si>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</si>
  <si>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</si>
  <si>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</si>
  <si>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</si>
  <si>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</si>
  <si>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</si>
  <si>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</si>
  <si>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</si>
  <si>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</si>
  <si>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</si>
  <si>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</si>
  <si>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</si>
  <si>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</si>
  <si>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</si>
  <si>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</si>
  <si>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</si>
  <si>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</si>
  <si>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</si>
  <si>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</si>
  <si>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</si>
  <si>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</si>
  <si>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</si>
  <si>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</si>
  <si>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</si>
  <si>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</si>
  <si>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</si>
  <si>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</si>
  <si>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</si>
  <si>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</si>
  <si>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</si>
  <si>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</si>
  <si>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</si>
  <si>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</si>
  <si>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</si>
  <si>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</si>
  <si>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</si>
  <si>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</si>
  <si>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</si>
  <si>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</si>
  <si>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</si>
  <si>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</si>
  <si>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</si>
  <si>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</si>
  <si>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</si>
  <si>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</si>
  <si>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</si>
  <si>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</si>
  <si>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</si>
  <si>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</si>
  <si>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</si>
  <si>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</si>
  <si>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</si>
  <si>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</si>
  <si>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</si>
  <si>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</si>
  <si>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</si>
  <si>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</si>
  <si>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</si>
  <si>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</si>
  <si>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</si>
  <si>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</si>
  <si>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</si>
  <si>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</si>
  <si>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</si>
  <si>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</si>
  <si>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</si>
  <si>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</si>
  <si>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</si>
  <si>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</si>
  <si>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</si>
  <si>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</si>
  <si>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</si>
  <si>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</si>
  <si>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</si>
  <si>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</si>
  <si>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</si>
  <si>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</si>
  <si>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</si>
  <si>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</si>
  <si>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</si>
  <si>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</si>
  <si>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</si>
  <si>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</si>
  <si>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</si>
  <si>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</si>
  <si>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</si>
  <si>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</si>
  <si>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</si>
  <si>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</si>
  <si>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</si>
  <si>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</si>
  <si>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</si>
  <si>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</si>
  <si>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</si>
  <si>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</si>
  <si>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</si>
  <si>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</si>
  <si>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</si>
  <si>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</si>
  <si>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</si>
  <si>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</si>
  <si>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</si>
  <si>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</si>
  <si>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</si>
  <si>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</si>
  <si>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</si>
  <si>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</si>
  <si>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</si>
  <si>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</si>
  <si>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</si>
  <si>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</si>
  <si>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</si>
  <si>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</si>
  <si>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</si>
  <si>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</si>
  <si>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</si>
  <si>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</si>
  <si>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</si>
  <si>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</si>
  <si>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</si>
  <si>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</si>
  <si>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</si>
  <si>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</si>
  <si>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</si>
  <si>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</si>
  <si>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</si>
  <si>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</si>
  <si>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</si>
  <si>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</si>
  <si>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</si>
  <si>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</si>
  <si>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</si>
  <si>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</si>
  <si>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</si>
  <si>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</si>
  <si>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</si>
  <si>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</si>
  <si>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</si>
  <si>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</si>
  <si>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</si>
  <si>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</si>
  <si>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</si>
  <si>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</si>
  <si>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</si>
  <si>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</si>
  <si>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</si>
  <si>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</si>
  <si>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</si>
  <si>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</si>
  <si>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</si>
  <si>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</si>
  <si>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</si>
  <si>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</si>
  <si>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</si>
  <si>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</si>
  <si>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</si>
  <si>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</si>
  <si>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</si>
  <si>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</si>
  <si>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</si>
  <si>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</si>
  <si>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</si>
  <si>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</si>
  <si>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</si>
  <si>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</si>
  <si>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</si>
  <si>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</si>
  <si>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</si>
  <si>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</si>
  <si>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</si>
  <si>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</si>
  <si>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</si>
  <si>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</si>
  <si>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</si>
  <si>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</si>
  <si>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</si>
  <si>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</si>
  <si>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</si>
  <si>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</si>
  <si>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</si>
  <si>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</si>
  <si>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</si>
  <si>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</si>
  <si>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</si>
  <si>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</si>
  <si>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</si>
  <si>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</si>
  <si>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</si>
  <si>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</si>
  <si>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</si>
  <si>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</si>
  <si>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</si>
  <si>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</si>
  <si>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</si>
  <si>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</si>
  <si>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</si>
  <si>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</si>
  <si>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</si>
  <si>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</si>
  <si>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</si>
  <si>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</si>
  <si>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</si>
  <si>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</si>
  <si>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</si>
  <si>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</si>
  <si>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</si>
  <si>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</si>
  <si>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</si>
  <si>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</si>
  <si>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</si>
  <si>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</si>
  <si>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</si>
  <si>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</si>
  <si>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</si>
  <si>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</si>
  <si>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</si>
  <si>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</si>
  <si>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</si>
  <si>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</si>
  <si>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</si>
  <si>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</si>
  <si>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</si>
  <si>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</si>
  <si>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</si>
  <si>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</si>
  <si>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</si>
  <si>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</si>
  <si>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</si>
  <si>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</si>
  <si>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</si>
  <si>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</si>
  <si>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</si>
  <si>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</si>
  <si>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</si>
  <si>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</si>
  <si>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</si>
  <si>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</si>
  <si>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</si>
  <si>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</si>
  <si>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</si>
  <si>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</si>
  <si>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</si>
  <si>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</si>
  <si>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</si>
  <si>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</si>
  <si>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</si>
  <si>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</si>
  <si>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</si>
  <si>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</si>
  <si>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</si>
  <si>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</si>
  <si>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</si>
  <si>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</si>
  <si>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</si>
  <si>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</si>
  <si>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</si>
  <si>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</si>
  <si>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</si>
  <si>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</si>
  <si>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</si>
  <si>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</si>
  <si>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</si>
  <si>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</si>
  <si>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</si>
  <si>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</si>
  <si>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</si>
  <si>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</si>
  <si>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</si>
  <si>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</si>
  <si>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</si>
  <si>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</si>
  <si>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</si>
  <si>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</si>
  <si>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</si>
  <si>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</si>
  <si>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</si>
  <si>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</si>
  <si>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</si>
  <si>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</si>
  <si>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</si>
  <si>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</si>
  <si>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</si>
  <si>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</si>
  <si>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</si>
  <si>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</si>
  <si>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</si>
  <si>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</si>
  <si>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</si>
  <si>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</si>
  <si>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</si>
  <si>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</si>
  <si>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</si>
  <si>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</si>
  <si>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</si>
  <si>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</si>
  <si>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</si>
  <si>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</si>
  <si>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</si>
  <si>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</si>
  <si>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</si>
  <si>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</si>
  <si>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</si>
  <si>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</si>
  <si>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</si>
  <si>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</si>
  <si>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</si>
  <si>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</si>
  <si>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</si>
  <si>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</si>
  <si>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</si>
  <si>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</si>
  <si>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</si>
  <si>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</si>
  <si>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</si>
  <si>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</si>
  <si>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</si>
  <si>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</si>
  <si>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</si>
  <si>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</si>
  <si>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</si>
  <si>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</si>
  <si>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</si>
  <si>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</si>
  <si>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</si>
  <si>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</si>
  <si>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</si>
  <si>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</si>
  <si>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</si>
  <si>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</si>
  <si>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</si>
  <si>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</si>
  <si>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</si>
  <si>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</si>
  <si>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</si>
  <si>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</si>
  <si>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</si>
  <si>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</si>
  <si>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</si>
  <si>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</si>
  <si>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</si>
  <si>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</si>
  <si>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</si>
  <si>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</si>
  <si>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</si>
  <si>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</si>
  <si>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</si>
  <si>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</si>
  <si>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</si>
  <si>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</si>
  <si>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</si>
  <si>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</si>
  <si>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</si>
  <si>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</si>
  <si>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</si>
  <si>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</si>
  <si>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</si>
  <si>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</si>
  <si>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</si>
  <si>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</si>
  <si>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</si>
  <si>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</si>
  <si>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</si>
  <si>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</si>
  <si>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</si>
  <si>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</si>
  <si>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</si>
  <si>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</si>
  <si>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</si>
  <si>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</si>
  <si>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</si>
  <si>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</si>
  <si>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</si>
  <si>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</si>
  <si>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</si>
  <si>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</si>
  <si>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</si>
  <si>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</si>
  <si>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</si>
  <si>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</si>
  <si>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</si>
  <si>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</si>
  <si>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</si>
  <si>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</si>
  <si>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</si>
  <si>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</si>
  <si>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</si>
  <si>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</si>
  <si>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</si>
  <si>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</si>
  <si>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</si>
  <si>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</si>
  <si>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</si>
  <si>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</si>
  <si>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</si>
  <si>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</si>
  <si>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</si>
  <si>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</si>
  <si>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</si>
  <si>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</si>
  <si>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</si>
  <si>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</si>
  <si>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</si>
  <si>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</si>
  <si>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</si>
  <si>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</si>
  <si>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</si>
  <si>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</si>
  <si>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</si>
  <si>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</si>
  <si>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</si>
  <si>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</si>
  <si>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</si>
  <si>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</si>
  <si>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</si>
  <si>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</si>
  <si>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</si>
  <si>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</si>
  <si>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</si>
  <si>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</si>
  <si>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</si>
  <si>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</si>
  <si>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</si>
  <si>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</si>
  <si>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</si>
  <si>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</si>
  <si>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</si>
  <si>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</si>
  <si>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</si>
  <si>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</si>
  <si>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</si>
  <si>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</si>
  <si>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</si>
  <si>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</si>
  <si>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</si>
  <si>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</si>
  <si>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</si>
  <si>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</si>
  <si>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</si>
  <si>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</si>
  <si>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</si>
  <si>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</si>
  <si>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</si>
  <si>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</si>
  <si>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</si>
  <si>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</si>
  <si>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</si>
  <si>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</si>
  <si>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</si>
  <si>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</si>
  <si>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</si>
  <si>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</si>
  <si>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</si>
  <si>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</si>
  <si>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</si>
  <si>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</si>
  <si>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</si>
  <si>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</si>
  <si>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</si>
  <si>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</si>
  <si>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</si>
  <si>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</si>
  <si>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</si>
  <si>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</si>
  <si>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</si>
  <si>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</si>
  <si>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</si>
  <si>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</si>
  <si>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</si>
  <si>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</si>
  <si>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</si>
  <si>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</si>
  <si>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</si>
  <si>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</si>
  <si>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</si>
  <si>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</si>
  <si>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</si>
  <si>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</si>
  <si>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</si>
  <si>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</si>
  <si>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</si>
  <si>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</si>
  <si>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</si>
  <si>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</si>
  <si>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</si>
  <si>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</si>
  <si>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</si>
  <si>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</si>
  <si>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</si>
  <si>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</si>
  <si>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</si>
  <si>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</si>
  <si>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</si>
  <si>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</si>
  <si>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</si>
  <si>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</si>
  <si>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</si>
  <si>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</si>
  <si>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</si>
  <si>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</si>
  <si>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</si>
  <si>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</si>
  <si>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</si>
  <si>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</si>
  <si>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</si>
  <si>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</si>
  <si>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</si>
  <si>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</si>
  <si>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</si>
  <si>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</si>
  <si>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</si>
  <si>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</si>
  <si>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</si>
  <si>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</si>
  <si>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</si>
  <si>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</si>
  <si>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</si>
  <si>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</si>
  <si>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</si>
  <si>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</si>
  <si>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</si>
  <si>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</si>
  <si>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</si>
  <si>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</si>
  <si>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</si>
  <si>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</si>
  <si>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</si>
  <si>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</si>
  <si>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</si>
  <si>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</si>
  <si>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</si>
  <si>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</si>
  <si>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</si>
  <si>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</si>
  <si>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</si>
  <si>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</si>
  <si>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</si>
  <si>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</si>
  <si>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</si>
  <si>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</si>
  <si>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</si>
  <si>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</si>
  <si>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</si>
  <si>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</si>
  <si>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</si>
  <si>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</si>
  <si>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</si>
  <si>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</si>
  <si>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</si>
  <si>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</si>
  <si>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</si>
  <si>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</si>
  <si>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</si>
  <si>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</si>
  <si>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</si>
  <si>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</si>
  <si>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</si>
  <si>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</si>
  <si>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</si>
  <si>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</si>
  <si>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</si>
  <si>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</si>
  <si>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</si>
  <si>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</si>
  <si>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</si>
  <si>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</si>
  <si>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</si>
  <si>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</si>
  <si>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</si>
  <si>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</si>
  <si>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</si>
  <si>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</si>
  <si>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</si>
  <si>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</si>
  <si>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</si>
  <si>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</si>
  <si>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</si>
  <si>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</si>
  <si>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</si>
  <si>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</si>
  <si>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</si>
  <si>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</si>
  <si>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</si>
  <si>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</si>
  <si>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</si>
  <si>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</si>
  <si>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</si>
  <si>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</si>
  <si>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</si>
  <si>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</si>
  <si>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</si>
  <si>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</si>
  <si>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</si>
  <si>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</si>
  <si>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</si>
  <si>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</si>
  <si>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</si>
  <si>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</si>
  <si>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</si>
  <si>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</si>
  <si>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</si>
  <si>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</si>
  <si>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</si>
  <si>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</si>
  <si>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</si>
  <si>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</si>
  <si>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</si>
  <si>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</si>
  <si>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</si>
  <si>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</si>
  <si>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</si>
  <si>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</si>
  <si>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</si>
  <si>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</si>
  <si>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</si>
  <si>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</si>
  <si>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</si>
  <si>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</si>
  <si>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</si>
  <si>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</si>
  <si>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</si>
  <si>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</si>
  <si>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</si>
  <si>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</si>
  <si>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</si>
  <si>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</si>
  <si>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</si>
  <si>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</si>
  <si>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</si>
  <si>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</si>
  <si>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</si>
  <si>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</si>
  <si>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</si>
  <si>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</si>
  <si>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</si>
  <si>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</si>
  <si>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</si>
  <si>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</si>
  <si>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</si>
  <si>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</si>
  <si>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</si>
  <si>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</si>
  <si>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</si>
  <si>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</si>
  <si>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</si>
  <si>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</si>
  <si>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</si>
  <si>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</si>
  <si>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</si>
  <si>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</si>
  <si>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</si>
  <si>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</si>
  <si>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</si>
  <si>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</si>
  <si>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</si>
  <si>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</si>
  <si>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</si>
  <si>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</si>
  <si>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</si>
  <si>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</si>
  <si>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</si>
  <si>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</si>
  <si>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</si>
  <si>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</si>
  <si>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</si>
  <si>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</si>
  <si>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</si>
  <si>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</si>
  <si>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</si>
  <si>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</si>
  <si>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</si>
  <si>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</si>
  <si>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</si>
  <si>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</si>
  <si>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</si>
  <si>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</si>
  <si>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</si>
  <si>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</si>
  <si>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</si>
  <si>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</si>
  <si>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</si>
  <si>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</si>
  <si>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</si>
  <si>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</si>
  <si>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</si>
  <si>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</si>
  <si>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</si>
  <si>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</si>
  <si>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</si>
  <si>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</si>
  <si>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</si>
  <si>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</si>
  <si>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</si>
  <si>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</si>
  <si>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</si>
  <si>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</si>
  <si>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</si>
  <si>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</si>
  <si>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</si>
  <si>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</si>
  <si>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</si>
  <si>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</si>
  <si>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</si>
  <si>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</si>
  <si>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</si>
  <si>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</si>
  <si>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</si>
  <si>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</si>
  <si>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</si>
  <si>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</si>
  <si>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</si>
  <si>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</si>
  <si>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</si>
  <si>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</si>
  <si>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</si>
  <si>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</si>
  <si>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</si>
  <si>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</si>
  <si>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</si>
  <si>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</si>
  <si>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</si>
  <si>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</si>
  <si>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</si>
  <si>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</si>
  <si>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</si>
  <si>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</si>
  <si>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</si>
  <si>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</si>
  <si>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</si>
  <si>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</si>
  <si>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</si>
  <si>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</si>
  <si>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</si>
  <si>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</si>
  <si>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</si>
  <si>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</si>
  <si>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</si>
  <si>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</si>
  <si>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</si>
  <si>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</si>
  <si>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</si>
  <si>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</si>
  <si>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</si>
  <si>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</si>
  <si>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</si>
  <si>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</si>
  <si>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</si>
  <si>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</si>
  <si>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</si>
  <si>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</si>
  <si>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</si>
  <si>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</si>
  <si>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</si>
  <si>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</si>
  <si>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</si>
  <si>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</si>
  <si>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</si>
  <si>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</si>
  <si>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</si>
  <si>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</si>
  <si>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</si>
  <si>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</si>
  <si>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</si>
  <si>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</si>
  <si>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</si>
  <si>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</si>
  <si>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</si>
  <si>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</si>
  <si>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</si>
  <si>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</si>
  <si>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</si>
  <si>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</si>
  <si>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</si>
  <si>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</si>
  <si>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</si>
  <si>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</si>
  <si>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</si>
  <si>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</si>
  <si>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</si>
  <si>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</si>
  <si>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</si>
  <si>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</si>
  <si>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</si>
  <si>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</si>
  <si>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</si>
  <si>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</si>
  <si>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</si>
  <si>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</si>
  <si>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</si>
  <si>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</si>
  <si>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</si>
  <si>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</si>
  <si>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</si>
  <si>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</si>
  <si>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</si>
  <si>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</si>
  <si>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</si>
  <si>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</si>
  <si>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</si>
  <si>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</si>
  <si>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</si>
  <si>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</si>
  <si>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</si>
  <si>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</si>
  <si>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</si>
  <si>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</si>
  <si>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</si>
  <si>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</si>
  <si>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</si>
  <si>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</si>
  <si>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</si>
  <si>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</si>
  <si>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</si>
  <si>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</si>
  <si>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</si>
  <si>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</si>
  <si>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</si>
  <si>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</si>
  <si>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</si>
  <si>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</si>
  <si>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</si>
  <si>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</si>
  <si>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</si>
  <si>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</si>
  <si>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</si>
  <si>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</si>
  <si>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</si>
  <si>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</si>
  <si>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</si>
  <si>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</si>
  <si>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</si>
  <si>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</si>
  <si>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</si>
  <si>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</si>
  <si>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</si>
  <si>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</si>
  <si>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</si>
  <si>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</si>
  <si>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</si>
  <si>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</si>
  <si>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</si>
  <si>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</si>
  <si>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</si>
  <si>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</si>
  <si>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</si>
  <si>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</si>
  <si>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</si>
  <si>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</si>
  <si>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</si>
  <si>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</si>
  <si>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</si>
  <si>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</si>
  <si>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</si>
  <si>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</si>
  <si>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</si>
  <si>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</si>
  <si>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</si>
  <si>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</si>
  <si>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</si>
  <si>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</si>
  <si>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</si>
  <si>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</si>
  <si>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</si>
  <si>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</si>
  <si>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</si>
  <si>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</si>
  <si>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</si>
  <si>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</si>
  <si>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</si>
  <si>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</si>
  <si>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</si>
  <si>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</si>
  <si>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</si>
  <si>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</si>
  <si>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</si>
  <si>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</si>
  <si>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</si>
  <si>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</si>
  <si>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</si>
  <si>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</si>
  <si>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</si>
  <si>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</si>
  <si>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</si>
  <si>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</si>
  <si>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</si>
  <si>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</si>
  <si>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</si>
  <si>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</si>
  <si>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</si>
  <si>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</si>
  <si>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</si>
  <si>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</si>
  <si>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</si>
  <si>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</si>
  <si>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</si>
  <si>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</si>
  <si>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</si>
  <si>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</si>
  <si>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</si>
  <si>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</si>
  <si>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</si>
  <si>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</si>
  <si>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</si>
  <si>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</si>
  <si>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</si>
  <si>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</si>
  <si>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</si>
  <si>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</si>
  <si>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</si>
  <si>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</si>
  <si>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</si>
  <si>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</si>
  <si>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</si>
  <si>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</si>
  <si>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</si>
  <si>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</si>
  <si>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</si>
  <si>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</si>
  <si>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</si>
  <si>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</si>
  <si>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</si>
  <si>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</si>
  <si>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</si>
  <si>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</si>
  <si>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</si>
  <si>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</si>
  <si>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</si>
  <si>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</si>
  <si>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</si>
  <si>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</si>
  <si>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</si>
  <si>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</si>
  <si>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</si>
  <si>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</si>
  <si>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</si>
  <si>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</si>
  <si>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</si>
  <si>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</si>
  <si>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</si>
  <si>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</si>
  <si>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</si>
  <si>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</si>
  <si>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</si>
  <si>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</si>
  <si>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</si>
  <si>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</si>
  <si>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</si>
  <si>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</si>
  <si>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</si>
  <si>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</si>
  <si>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</si>
  <si>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</si>
  <si>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</si>
  <si>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</si>
  <si>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</si>
  <si>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</si>
  <si>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</si>
  <si>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</si>
  <si>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</si>
  <si>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</si>
  <si>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</si>
  <si>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</si>
  <si>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</si>
  <si>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</si>
  <si>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</si>
  <si>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</si>
  <si>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</si>
  <si>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</si>
  <si>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</si>
  <si>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</si>
  <si>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</si>
  <si>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</si>
  <si>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</si>
  <si>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</si>
  <si>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</si>
  <si>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</si>
  <si>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</si>
  <si>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</si>
  <si>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</si>
  <si>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</si>
  <si>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</si>
  <si>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</si>
  <si>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</si>
  <si>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</si>
  <si>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</si>
  <si>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</si>
  <si>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</si>
  <si>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</si>
  <si>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</si>
  <si>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</si>
  <si>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</si>
  <si>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</si>
  <si>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</si>
  <si>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</si>
  <si>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</si>
  <si>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</si>
  <si>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</si>
  <si>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</si>
  <si>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</si>
  <si>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</si>
  <si>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</si>
  <si>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</si>
  <si>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</si>
  <si>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</si>
  <si>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</si>
  <si>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</si>
  <si>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</si>
  <si>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</si>
  <si>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</si>
  <si>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</si>
  <si>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</si>
  <si>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</si>
  <si>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</si>
  <si>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</si>
  <si>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</si>
  <si>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</si>
  <si>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</si>
  <si>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</si>
  <si>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</si>
  <si>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</si>
  <si>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</si>
  <si>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</si>
  <si>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</si>
  <si>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</si>
  <si>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</si>
  <si>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</si>
  <si>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</si>
  <si>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</si>
  <si>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</si>
  <si>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</si>
  <si>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</si>
  <si>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</si>
  <si>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</si>
  <si>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</si>
  <si>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</si>
  <si>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</si>
  <si>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</si>
  <si>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</si>
  <si>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</si>
  <si>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</si>
  <si>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</si>
  <si>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</si>
  <si>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</si>
  <si>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</si>
  <si>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</si>
  <si>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</si>
  <si>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</si>
  <si>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</si>
  <si>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</si>
  <si>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</si>
  <si>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</si>
  <si>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</si>
  <si>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</si>
  <si>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</si>
  <si>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</si>
  <si>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</si>
  <si>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</si>
  <si>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</si>
  <si>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</si>
  <si>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</si>
  <si>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</si>
  <si>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</si>
  <si>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</si>
  <si>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</si>
  <si>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</si>
  <si>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</si>
  <si>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</si>
  <si>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</si>
  <si>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</si>
  <si>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</si>
  <si>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</si>
  <si>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</si>
  <si>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</si>
  <si>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</si>
  <si>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</si>
  <si>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</si>
  <si>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</si>
  <si>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</si>
  <si>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</si>
  <si>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</si>
  <si>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</si>
  <si>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</si>
  <si>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</si>
  <si>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</si>
  <si>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</si>
  <si>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</si>
  <si>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</si>
  <si>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</si>
  <si>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</si>
  <si>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</si>
  <si>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</si>
  <si>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</si>
  <si>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</si>
  <si>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</si>
  <si>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</si>
  <si>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</si>
  <si>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</si>
  <si>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</si>
  <si>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</si>
  <si>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</si>
  <si>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</si>
  <si>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</si>
  <si>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</si>
  <si>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</si>
  <si>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</si>
  <si>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</si>
  <si>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</si>
  <si>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</si>
  <si>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</si>
  <si>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</si>
  <si>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</si>
  <si>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</si>
  <si>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</si>
  <si>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</si>
  <si>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</si>
  <si>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</si>
  <si>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</si>
  <si>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</si>
  <si>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</si>
  <si>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</si>
  <si>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</si>
  <si>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</si>
  <si>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</si>
  <si>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</si>
  <si>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</si>
  <si>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</si>
  <si>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</si>
  <si>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</si>
  <si>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</si>
  <si>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</si>
  <si>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</si>
  <si>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</si>
  <si>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</si>
  <si>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</si>
  <si>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</si>
  <si>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</si>
  <si>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</si>
  <si>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</si>
  <si>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</si>
  <si>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</si>
  <si>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</si>
  <si>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</si>
  <si>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</si>
  <si>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</si>
  <si>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</si>
  <si>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</si>
  <si>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</si>
  <si>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</si>
  <si>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</si>
  <si>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</si>
  <si>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</si>
  <si>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</si>
  <si>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</si>
  <si>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</si>
  <si>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</si>
  <si>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</si>
  <si>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</si>
  <si>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</si>
  <si>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</si>
  <si>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</si>
  <si>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</si>
  <si>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</si>
  <si>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</si>
  <si>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</si>
  <si>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</si>
  <si>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</si>
  <si>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</si>
  <si>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</si>
  <si>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</si>
  <si>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</si>
  <si>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</si>
  <si>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</si>
  <si>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</si>
  <si>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</si>
  <si>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</si>
  <si>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</si>
  <si>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</si>
  <si>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</si>
  <si>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</si>
  <si>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</si>
  <si>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</si>
  <si>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</si>
  <si>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</si>
  <si>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</si>
  <si>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</si>
  <si>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</si>
  <si>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</si>
  <si>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</si>
  <si>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</si>
  <si>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</si>
  <si>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</si>
  <si>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</si>
  <si>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</si>
  <si>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</si>
  <si>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</si>
  <si>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</si>
  <si>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</si>
  <si>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</si>
  <si>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</si>
  <si>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</si>
  <si>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</si>
  <si>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</si>
  <si>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</si>
  <si>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</si>
  <si>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</si>
  <si>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</si>
  <si>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</si>
  <si>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</si>
  <si>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</si>
  <si>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</si>
  <si>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</si>
  <si>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</si>
  <si>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</si>
  <si>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</si>
  <si>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</si>
  <si>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</si>
  <si>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</si>
  <si>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</si>
  <si>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</si>
  <si>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</si>
  <si>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</si>
  <si>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</si>
  <si>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</si>
  <si>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</si>
  <si>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</si>
  <si>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</si>
  <si>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</si>
  <si>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</si>
  <si>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</si>
  <si>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</si>
  <si>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</si>
  <si>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</si>
  <si>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</si>
  <si>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</si>
  <si>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</si>
  <si>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</si>
  <si>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</si>
  <si>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</si>
  <si>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</si>
  <si>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</si>
  <si>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</si>
  <si>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</si>
  <si>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</si>
  <si>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</si>
  <si>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</si>
  <si>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</si>
  <si>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</si>
  <si>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</si>
  <si>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</si>
  <si>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</si>
  <si>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</si>
  <si>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</si>
  <si>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</si>
  <si>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</si>
  <si>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</si>
  <si>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</si>
  <si>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</si>
  <si>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</si>
  <si>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</si>
  <si>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</si>
  <si>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</si>
  <si>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</si>
  <si>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</si>
  <si>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</si>
  <si>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</si>
  <si>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</si>
  <si>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</si>
  <si>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</si>
  <si>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</si>
  <si>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</si>
  <si>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</si>
  <si>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</si>
  <si>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</si>
  <si>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</si>
  <si>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</si>
  <si>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</si>
  <si>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</si>
  <si>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</si>
  <si>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</si>
  <si>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</si>
  <si>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</si>
  <si>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</si>
  <si>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</si>
  <si>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</si>
  <si>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</si>
  <si>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</si>
  <si>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</si>
  <si>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</si>
  <si>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</si>
  <si>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</si>
  <si>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</si>
  <si>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</si>
  <si>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</si>
  <si>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</si>
  <si>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</si>
  <si>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</si>
  <si>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</si>
  <si>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</si>
  <si>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</si>
  <si>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</si>
  <si>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</si>
  <si>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</si>
  <si>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</si>
  <si>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</si>
  <si>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</si>
  <si>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</si>
  <si>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</si>
  <si>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</si>
  <si>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</si>
  <si>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</si>
  <si>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</si>
  <si>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</si>
  <si>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</si>
  <si>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</si>
  <si>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</si>
  <si>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</si>
  <si>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</si>
  <si>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</si>
  <si>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</si>
  <si>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</si>
  <si>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</si>
  <si>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</si>
  <si>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</si>
  <si>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</si>
  <si>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</si>
  <si>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</si>
  <si>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</si>
  <si>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</si>
  <si>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</si>
  <si>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</si>
  <si>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</si>
  <si>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</si>
  <si>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</si>
  <si>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</si>
  <si>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</si>
  <si>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</si>
  <si>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</si>
  <si>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</si>
  <si>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</si>
  <si>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</si>
  <si>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</si>
  <si>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</si>
  <si>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</si>
  <si>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</si>
  <si>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</si>
  <si>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</si>
  <si>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</si>
  <si>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</si>
  <si>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</si>
  <si>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</si>
  <si>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</si>
  <si>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</si>
  <si>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</si>
  <si>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</si>
  <si>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</si>
  <si>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</si>
  <si>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</si>
  <si>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</si>
  <si>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</si>
  <si>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</si>
  <si>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</si>
  <si>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</si>
  <si>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</si>
  <si>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</si>
  <si>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</si>
  <si>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</si>
  <si>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</si>
  <si>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</si>
  <si>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</si>
  <si>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</si>
  <si>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</si>
  <si>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</si>
  <si>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</si>
  <si>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</si>
  <si>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</si>
  <si>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</si>
  <si>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</si>
  <si>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</si>
  <si>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</si>
  <si>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</si>
  <si>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</si>
  <si>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</si>
  <si>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</si>
  <si>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</si>
  <si>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</si>
  <si>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</si>
  <si>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</si>
  <si>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</si>
  <si>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</si>
  <si>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</si>
  <si>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</si>
  <si>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</si>
  <si>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</si>
  <si>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</si>
  <si>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</si>
  <si>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</si>
  <si>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</si>
  <si>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</si>
  <si>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</si>
  <si>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</si>
  <si>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</si>
  <si>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</si>
  <si>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</si>
  <si>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</si>
  <si>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</si>
  <si>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</si>
  <si>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</si>
  <si>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</si>
  <si>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</si>
  <si>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</si>
  <si>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</si>
  <si>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</si>
  <si>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</si>
  <si>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</si>
  <si>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</si>
  <si>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</si>
  <si>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</si>
  <si>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</si>
  <si>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</si>
  <si>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</si>
  <si>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</si>
  <si>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</si>
  <si>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</si>
  <si>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</si>
  <si>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</si>
  <si>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</si>
  <si>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</si>
  <si>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</si>
  <si>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</si>
  <si>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</si>
  <si>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</si>
  <si>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</si>
  <si>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</si>
  <si>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</si>
  <si>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</si>
  <si>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</si>
  <si>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</si>
  <si>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</si>
  <si>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</si>
  <si>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</si>
  <si>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</si>
  <si>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</si>
  <si>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</si>
  <si>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</si>
  <si>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</si>
  <si>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</si>
  <si>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</si>
  <si>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</si>
  <si>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</si>
  <si>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</si>
  <si>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</si>
  <si>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</si>
  <si>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</si>
  <si>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</si>
  <si>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</si>
  <si>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</si>
  <si>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</si>
  <si>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</si>
  <si>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</si>
  <si>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</si>
  <si>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</si>
  <si>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</si>
  <si>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</si>
  <si>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</si>
  <si>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</si>
  <si>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</si>
  <si>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</si>
  <si>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</si>
  <si>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</si>
  <si>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</si>
  <si>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</si>
  <si>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</si>
  <si>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</si>
  <si>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</si>
  <si>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</si>
  <si>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</si>
  <si>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</si>
  <si>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</si>
  <si>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</si>
  <si>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</si>
  <si>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</si>
  <si>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</si>
  <si>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</si>
  <si>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</si>
  <si>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</si>
  <si>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</si>
  <si>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</si>
  <si>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</si>
  <si>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</si>
  <si>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</si>
  <si>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</si>
  <si>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</si>
  <si>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</si>
  <si>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</si>
  <si>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</si>
  <si>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</si>
  <si>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</si>
  <si>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</si>
  <si>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</si>
  <si>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</si>
  <si>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</si>
  <si>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</si>
  <si>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</si>
  <si>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</si>
  <si>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</si>
  <si>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</si>
  <si>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</si>
  <si>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</si>
  <si>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</si>
  <si>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</si>
  <si>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</si>
  <si>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</si>
  <si>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</si>
  <si>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</si>
  <si>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</si>
  <si>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</si>
  <si>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</si>
  <si>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</si>
  <si>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</si>
  <si>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</si>
  <si>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</si>
  <si>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</si>
  <si>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</si>
  <si>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</si>
  <si>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</si>
  <si>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</si>
  <si>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</si>
  <si>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</si>
  <si>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</si>
  <si>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</si>
  <si>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</si>
  <si>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</si>
  <si>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</si>
  <si>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</si>
  <si>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</si>
  <si>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</si>
  <si>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</si>
  <si>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</si>
  <si>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</si>
  <si>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</si>
  <si>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</si>
  <si>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</si>
  <si>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</si>
  <si>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</si>
  <si>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</si>
  <si>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</si>
  <si>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</si>
  <si>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</si>
  <si>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</si>
  <si>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</si>
  <si>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</si>
  <si>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</si>
  <si>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</si>
  <si>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</si>
  <si>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</si>
  <si>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</si>
  <si>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</si>
  <si>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</si>
  <si>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</si>
  <si>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</si>
  <si>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</si>
  <si>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</si>
  <si>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</si>
  <si>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</si>
  <si>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</si>
  <si>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</si>
  <si>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</si>
  <si>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</si>
  <si>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</si>
  <si>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</si>
  <si>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</si>
  <si>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</si>
  <si>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</si>
  <si>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</si>
  <si>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</si>
  <si>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</si>
  <si>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</si>
  <si>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</si>
  <si>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</si>
  <si>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</si>
  <si>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</si>
  <si>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</si>
  <si>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</si>
  <si>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</si>
  <si>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</si>
  <si>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</si>
  <si>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</si>
  <si>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</si>
  <si>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</si>
  <si>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</si>
  <si>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</si>
  <si>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</si>
  <si>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</si>
  <si>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</si>
  <si>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</si>
  <si>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</si>
  <si>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</si>
  <si>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</si>
  <si>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</si>
  <si>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</si>
  <si>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</si>
  <si>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</si>
  <si>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</si>
  <si>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</si>
  <si>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</si>
  <si>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</si>
  <si>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</si>
  <si>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</si>
  <si>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</si>
  <si>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</si>
  <si>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</si>
  <si>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</si>
  <si>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</si>
  <si>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</si>
  <si>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</si>
  <si>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</si>
  <si>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</si>
  <si>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</si>
  <si>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</si>
  <si>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</si>
  <si>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</si>
  <si>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</si>
  <si>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</si>
  <si>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</si>
  <si>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</si>
  <si>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</si>
  <si>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</si>
  <si>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</si>
  <si>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</si>
  <si>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</si>
  <si>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</si>
  <si>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</si>
  <si>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</si>
  <si>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</si>
  <si>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</si>
  <si>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</si>
  <si>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</si>
  <si>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</si>
  <si>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</si>
  <si>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</si>
  <si>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</si>
  <si>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</si>
  <si>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</si>
  <si>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</si>
  <si>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</si>
  <si>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</si>
  <si>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</si>
  <si>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</si>
  <si>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</si>
  <si>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</si>
  <si>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</si>
  <si>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</si>
  <si>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</si>
  <si>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</si>
  <si>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</si>
  <si>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</si>
  <si>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</si>
  <si>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</si>
  <si>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</si>
  <si>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</si>
  <si>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</si>
  <si>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</si>
  <si>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</si>
  <si>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</si>
  <si>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</si>
  <si>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</si>
  <si>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</si>
  <si>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</si>
  <si>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</si>
  <si>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</si>
  <si>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</si>
  <si>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</si>
  <si>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</si>
  <si>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</si>
  <si>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</si>
  <si>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</si>
  <si>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</si>
  <si>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</si>
  <si>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</si>
  <si>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</si>
  <si>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</si>
  <si>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</si>
  <si>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</si>
  <si>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</si>
  <si>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</si>
  <si>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</si>
  <si>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</si>
  <si>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</si>
  <si>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</si>
  <si>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</si>
  <si>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</si>
  <si>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</si>
  <si>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</si>
  <si>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</si>
  <si>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</si>
  <si>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</si>
  <si>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</si>
  <si>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</si>
  <si>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</si>
  <si>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</si>
  <si>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</si>
  <si>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</si>
  <si>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</si>
  <si>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</si>
  <si>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</si>
  <si>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</si>
  <si>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</si>
  <si>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</si>
  <si>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</si>
  <si>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</si>
  <si>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</si>
  <si>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</si>
  <si>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</si>
  <si>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</si>
  <si>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</si>
  <si>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</si>
  <si>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</si>
  <si>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</si>
  <si>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</si>
  <si>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</si>
  <si>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</si>
  <si>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</si>
  <si>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</si>
  <si>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</si>
  <si>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</si>
  <si>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</si>
  <si>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</si>
  <si>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</si>
  <si>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</si>
  <si>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</si>
  <si>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</si>
  <si>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</si>
  <si>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</si>
  <si>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</si>
  <si>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</si>
  <si>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</si>
  <si>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</si>
  <si>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</si>
  <si>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</si>
  <si>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</si>
  <si>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</si>
  <si>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</si>
  <si>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</si>
  <si>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</si>
  <si>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</si>
  <si>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</si>
  <si>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</si>
  <si>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</si>
  <si>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</si>
  <si>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</si>
  <si>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</si>
  <si>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</si>
  <si>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</si>
  <si>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</si>
  <si>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</si>
  <si>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</si>
  <si>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</si>
  <si>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</si>
  <si>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</si>
  <si>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</si>
  <si>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</si>
  <si>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</si>
  <si>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</si>
  <si>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</si>
  <si>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</si>
  <si>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</si>
  <si>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</si>
  <si>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</si>
  <si>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</si>
  <si>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</si>
  <si>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</si>
  <si>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</si>
  <si>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</si>
  <si>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</si>
  <si>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</si>
  <si>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</si>
  <si>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</si>
  <si>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</si>
  <si>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</si>
  <si>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</si>
  <si>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</si>
  <si>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</si>
  <si>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</si>
  <si>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</si>
  <si>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</si>
  <si>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</si>
  <si>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</si>
  <si>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</si>
  <si>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</si>
  <si>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</si>
  <si>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</si>
  <si>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</si>
  <si>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</si>
  <si>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</si>
  <si>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</si>
  <si>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</si>
  <si>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</si>
  <si>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</si>
  <si>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</si>
  <si>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</si>
  <si>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</si>
  <si>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</si>
  <si>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</si>
  <si>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</si>
  <si>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</si>
  <si>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</si>
  <si>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</si>
  <si>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</si>
  <si>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</si>
  <si>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</si>
  <si>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</si>
  <si>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</si>
  <si>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</si>
  <si>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</si>
  <si>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</si>
  <si>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</si>
  <si>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</si>
  <si>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</si>
  <si>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</si>
  <si>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</si>
  <si>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</si>
  <si>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</si>
  <si>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</si>
  <si>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</si>
  <si>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</si>
  <si>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</si>
  <si>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</si>
  <si>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</si>
  <si>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</si>
  <si>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</si>
  <si>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</si>
  <si>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</si>
  <si>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</si>
  <si>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</si>
  <si>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</si>
  <si>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</si>
  <si>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</si>
  <si>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</si>
  <si>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</si>
  <si>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</si>
  <si>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</si>
  <si>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</si>
  <si>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</si>
  <si>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</si>
  <si>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</si>
  <si>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</si>
  <si>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</si>
  <si>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</si>
  <si>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</si>
  <si>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</si>
  <si>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</si>
  <si>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</si>
  <si>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</si>
  <si>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</si>
  <si>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</si>
  <si>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</si>
  <si>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</si>
  <si>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</si>
  <si>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</si>
  <si>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</si>
  <si>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</si>
  <si>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</si>
  <si>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</si>
  <si>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</si>
  <si>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</si>
  <si>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</si>
  <si>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</si>
  <si>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</si>
  <si>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</si>
  <si>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</si>
  <si>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</si>
  <si>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</si>
  <si>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</si>
  <si>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</si>
  <si>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</si>
  <si>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</si>
  <si>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</si>
  <si>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</si>
  <si>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</si>
  <si>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</si>
  <si>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</si>
  <si>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</si>
  <si>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</si>
  <si>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</si>
  <si>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</si>
  <si>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</si>
  <si>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</si>
  <si>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</si>
  <si>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</si>
  <si>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</si>
  <si>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</si>
  <si>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</si>
  <si>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</si>
  <si>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</si>
  <si>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</si>
  <si>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</si>
  <si>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</si>
  <si>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</si>
  <si>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</si>
  <si>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</si>
  <si>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</si>
  <si>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</si>
  <si>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</si>
  <si>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</si>
  <si>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</si>
  <si>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</si>
  <si>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</si>
  <si>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</si>
  <si>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</si>
  <si>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</si>
  <si>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</si>
  <si>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</si>
  <si>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</si>
  <si>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</si>
  <si>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</si>
  <si>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</si>
  <si>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</si>
  <si>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</si>
  <si>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</si>
  <si>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</si>
  <si>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</si>
  <si>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</si>
  <si>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</si>
  <si>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</si>
  <si>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</si>
  <si>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</si>
  <si>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</si>
  <si>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</si>
  <si>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</si>
  <si>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</si>
  <si>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</si>
  <si>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</si>
  <si>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</si>
  <si>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</si>
  <si>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</si>
  <si>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</si>
  <si>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</si>
  <si>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</si>
  <si>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</si>
  <si>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</si>
  <si>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</si>
  <si>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</si>
  <si>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</si>
  <si>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</si>
  <si>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</si>
  <si>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</si>
  <si>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</si>
  <si>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</si>
  <si>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</si>
  <si>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</si>
  <si>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</si>
  <si>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</si>
  <si>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</si>
  <si>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</si>
  <si>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</si>
  <si>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</si>
  <si>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</si>
  <si>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</si>
  <si>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</si>
  <si>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</si>
  <si>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</si>
  <si>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</si>
  <si>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</si>
  <si>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</si>
  <si>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</si>
  <si>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</si>
  <si>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</si>
  <si>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</si>
  <si>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</si>
  <si>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</si>
  <si>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</si>
  <si>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</si>
  <si>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</si>
  <si>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</si>
  <si>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</si>
  <si>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</si>
  <si>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</si>
  <si>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</si>
  <si>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</si>
  <si>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</si>
  <si>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</si>
  <si>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</si>
  <si>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</si>
  <si>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</si>
  <si>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</si>
  <si>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</si>
  <si>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</si>
  <si>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</si>
  <si>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</si>
  <si>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</si>
  <si>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</si>
  <si>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</si>
  <si>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</si>
  <si>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</si>
  <si>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</si>
  <si>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</si>
  <si>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</si>
  <si>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</si>
  <si>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</si>
  <si>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</si>
  <si>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</si>
  <si>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</si>
  <si>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</si>
  <si>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</si>
  <si>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</si>
  <si>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</si>
  <si>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</si>
  <si>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</si>
  <si>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</si>
  <si>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</si>
  <si>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</si>
  <si>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</si>
  <si>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</si>
  <si>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</si>
  <si>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</si>
  <si>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</si>
  <si>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</si>
  <si>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</si>
  <si>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</si>
  <si>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</si>
  <si>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</si>
  <si>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</si>
  <si>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</si>
  <si>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</si>
  <si>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</si>
  <si>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</si>
  <si>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</si>
  <si>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</si>
  <si>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</si>
  <si>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</si>
  <si>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</si>
  <si>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</si>
  <si>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</si>
  <si>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</si>
  <si>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</si>
  <si>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</si>
  <si>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</si>
  <si>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</si>
  <si>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</si>
  <si>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</si>
  <si>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</si>
  <si>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</si>
  <si>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</si>
  <si>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</si>
  <si>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</si>
  <si>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</si>
  <si>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</si>
  <si>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</si>
  <si>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</si>
  <si>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</si>
  <si>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</si>
  <si>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</si>
  <si>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</si>
  <si>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</si>
  <si>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</si>
  <si>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</si>
  <si>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</si>
  <si>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</si>
  <si>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</si>
  <si>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</si>
  <si>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</si>
  <si>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</si>
  <si>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</si>
  <si>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</si>
  <si>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</si>
  <si>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</si>
  <si>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</si>
  <si>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</si>
  <si>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</si>
  <si>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</si>
  <si>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</si>
  <si>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</si>
  <si>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</si>
  <si>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</si>
  <si>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</si>
  <si>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</si>
  <si>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</si>
  <si>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</si>
  <si>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</si>
  <si>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</si>
  <si>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</si>
  <si>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</si>
  <si>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</si>
  <si>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</si>
  <si>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</si>
  <si>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</si>
  <si>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</si>
  <si>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</si>
  <si>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</si>
  <si>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</si>
  <si>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</si>
  <si>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</si>
  <si>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</si>
  <si>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</si>
  <si>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</si>
  <si>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</si>
  <si>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</si>
  <si>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</si>
  <si>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</si>
  <si>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</si>
  <si>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</si>
  <si>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</si>
  <si>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</si>
  <si>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</si>
  <si>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</si>
  <si>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</si>
  <si>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</si>
  <si>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</si>
  <si>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</si>
  <si>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</si>
  <si>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</si>
  <si>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</si>
  <si>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</si>
  <si>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</si>
  <si>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</si>
  <si>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</si>
  <si>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</si>
  <si>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</si>
  <si>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</si>
  <si>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</si>
  <si>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</si>
  <si>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</si>
  <si>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</si>
  <si>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</si>
  <si>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</si>
  <si>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</si>
  <si>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</si>
  <si>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</si>
  <si>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</si>
  <si>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</si>
  <si>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</si>
  <si>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</si>
  <si>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</si>
  <si>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</si>
  <si>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</si>
  <si>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</si>
  <si>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</si>
  <si>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</si>
  <si>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</si>
  <si>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</si>
  <si>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</si>
  <si>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</si>
  <si>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</si>
  <si>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</si>
  <si>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</si>
  <si>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</si>
  <si>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</si>
  <si>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</si>
  <si>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</si>
  <si>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</si>
  <si>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</si>
  <si>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</si>
  <si>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</si>
  <si>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</si>
  <si>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</si>
  <si>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</si>
  <si>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</si>
  <si>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</si>
  <si>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</si>
  <si>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</si>
  <si>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</si>
  <si>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</si>
  <si>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</si>
  <si>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</si>
  <si>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</si>
  <si>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</si>
  <si>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</si>
  <si>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</si>
  <si>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</si>
  <si>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</si>
  <si>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</si>
  <si>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</si>
  <si>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</si>
  <si>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</si>
  <si>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</si>
  <si>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</si>
  <si>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</si>
  <si>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</si>
  <si>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</si>
  <si>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</si>
  <si>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</si>
  <si>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</si>
  <si>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</si>
  <si>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</si>
  <si>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</si>
  <si>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</si>
  <si>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</si>
  <si>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</si>
  <si>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</si>
  <si>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</si>
  <si>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</si>
  <si>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</si>
  <si>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</si>
  <si>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</si>
  <si>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</si>
  <si>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</si>
  <si>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</si>
  <si>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</si>
  <si>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</si>
  <si>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</si>
  <si>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</si>
  <si>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</si>
  <si>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</si>
  <si>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</si>
  <si>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</si>
  <si>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</si>
  <si>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</si>
  <si>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</si>
  <si>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</si>
  <si>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</si>
  <si>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</si>
  <si>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</si>
  <si>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</si>
  <si>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</si>
  <si>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</si>
  <si>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</si>
  <si>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</si>
  <si>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</si>
  <si>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</si>
  <si>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</si>
  <si>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</si>
  <si>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</si>
  <si>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</si>
  <si>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</si>
  <si>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</si>
  <si>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</si>
  <si>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</si>
  <si>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</si>
  <si>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</si>
  <si>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</si>
  <si>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</si>
  <si>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</si>
  <si>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</si>
  <si>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</si>
  <si>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</si>
  <si>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</si>
  <si>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</si>
  <si>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</si>
  <si>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</si>
  <si>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</si>
  <si>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</si>
  <si>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</si>
  <si>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</si>
  <si>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</si>
  <si>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</si>
  <si>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</si>
  <si>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</si>
  <si>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</si>
  <si>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</si>
  <si>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</si>
  <si>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</si>
  <si>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</si>
  <si>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</si>
  <si>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</si>
  <si>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</si>
  <si>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</si>
  <si>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</si>
  <si>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</si>
  <si>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</si>
  <si>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</si>
  <si>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</si>
  <si>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</si>
  <si>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</si>
  <si>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</si>
  <si>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</si>
  <si>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</si>
  <si>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</si>
  <si>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</si>
  <si>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</si>
  <si>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</si>
  <si>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</si>
  <si>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</si>
  <si>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</si>
  <si>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</si>
  <si>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</si>
  <si>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</si>
  <si>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</si>
  <si>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</si>
  <si>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</si>
  <si>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</si>
  <si>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</si>
  <si>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</si>
  <si>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</si>
  <si>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</si>
  <si>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</si>
  <si>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</si>
  <si>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</si>
  <si>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</si>
  <si>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</si>
  <si>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</si>
  <si>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</si>
  <si>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</si>
  <si>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</si>
  <si>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</si>
  <si>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</si>
  <si>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</si>
  <si>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</si>
  <si>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</si>
  <si>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</si>
  <si>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</si>
  <si>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</si>
  <si>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</si>
  <si>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</si>
  <si>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</si>
  <si>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</si>
  <si>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</si>
  <si>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</si>
  <si>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</si>
  <si>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</si>
  <si>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</si>
  <si>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</si>
  <si>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</si>
  <si>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</si>
  <si>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</si>
  <si>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</si>
  <si>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</si>
  <si>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</si>
  <si>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</si>
  <si>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</si>
  <si>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</si>
  <si>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</si>
  <si>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</si>
  <si>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</si>
  <si>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</si>
  <si>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</si>
  <si>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</si>
  <si>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</si>
  <si>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</si>
  <si>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</si>
  <si>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</si>
  <si>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</si>
  <si>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</si>
  <si>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</si>
  <si>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</si>
  <si>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</si>
  <si>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</si>
  <si>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</si>
  <si>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</si>
  <si>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</si>
  <si>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</si>
  <si>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</si>
  <si>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</si>
  <si>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</si>
  <si>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</si>
  <si>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</si>
  <si>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</si>
  <si>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</si>
  <si>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</si>
  <si>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</si>
  <si>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</si>
  <si>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</si>
  <si>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</si>
  <si>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</si>
  <si>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</si>
  <si>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</si>
  <si>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</si>
  <si>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</si>
  <si>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</si>
  <si>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</si>
  <si>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</si>
  <si>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</si>
  <si>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</si>
  <si>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</si>
  <si>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</si>
  <si>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</si>
  <si>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</si>
  <si>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</si>
  <si>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</si>
  <si>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</si>
  <si>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</si>
  <si>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</si>
  <si>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</si>
  <si>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</si>
  <si>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</si>
  <si>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</si>
  <si>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</si>
  <si>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</si>
  <si>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</si>
  <si>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</si>
  <si>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</si>
  <si>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</si>
  <si>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</si>
  <si>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</si>
  <si>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</si>
  <si>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</si>
  <si>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</si>
  <si>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</si>
  <si>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</si>
  <si>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</si>
  <si>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</si>
  <si>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</si>
  <si>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</si>
  <si>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</si>
  <si>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</si>
  <si>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</si>
  <si>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</si>
  <si>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</si>
  <si>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</si>
  <si>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</si>
  <si>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</si>
  <si>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</si>
  <si>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</si>
  <si>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</si>
  <si>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</si>
  <si>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</si>
  <si>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</si>
  <si>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</si>
  <si>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</si>
  <si>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</si>
  <si>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</si>
  <si>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</si>
  <si>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</si>
  <si>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</si>
  <si>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</si>
  <si>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</si>
  <si>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</si>
  <si>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</si>
  <si>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</si>
  <si>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</si>
  <si>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</si>
  <si>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</si>
  <si>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</si>
  <si>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</si>
  <si>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</si>
  <si>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</si>
  <si>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</si>
  <si>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</si>
  <si>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</si>
  <si>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</si>
  <si>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</si>
  <si>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</si>
  <si>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</si>
  <si>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</si>
  <si>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</si>
  <si>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</si>
  <si>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</si>
  <si>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</si>
  <si>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</si>
  <si>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</si>
  <si>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</si>
  <si>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</si>
  <si>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</si>
  <si>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</si>
  <si>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</si>
  <si>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</si>
  <si>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</si>
  <si>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</si>
  <si>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</si>
  <si>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</si>
  <si>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</si>
  <si>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</si>
  <si>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</si>
  <si>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</si>
  <si>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</si>
  <si>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</si>
  <si>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</si>
  <si>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</si>
  <si>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</si>
  <si>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</si>
  <si>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</si>
  <si>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</si>
  <si>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</si>
  <si>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</si>
  <si>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</si>
  <si>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</si>
  <si>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</si>
  <si>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</si>
  <si>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</si>
  <si>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</si>
  <si>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</si>
  <si>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</si>
  <si>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</si>
  <si>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</si>
  <si>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</si>
  <si>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</si>
  <si>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</si>
  <si>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</si>
  <si>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</si>
  <si>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</si>
  <si>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</si>
  <si>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</si>
  <si>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</si>
  <si>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</si>
  <si>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</si>
  <si>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</si>
  <si>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</si>
  <si>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</si>
  <si>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</si>
  <si>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</si>
  <si>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</si>
  <si>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</si>
  <si>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</si>
  <si>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</si>
  <si>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</si>
  <si>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</si>
  <si>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</si>
  <si>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</si>
  <si>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</si>
  <si>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</si>
  <si>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</si>
  <si>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</si>
  <si>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</si>
  <si>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</si>
  <si>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</si>
  <si>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</si>
  <si>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</si>
  <si>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</si>
  <si>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</si>
  <si>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</si>
  <si>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</si>
  <si>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</si>
  <si>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</si>
  <si>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</si>
  <si>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</si>
  <si>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</si>
  <si>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</si>
  <si>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</si>
  <si>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</si>
  <si>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</si>
  <si>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</si>
  <si>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</si>
  <si>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</si>
  <si>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</si>
  <si>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</si>
  <si>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</si>
  <si>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</si>
  <si>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</si>
  <si>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</si>
  <si>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</si>
  <si>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</si>
  <si>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</si>
  <si>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</si>
  <si>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</si>
  <si>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</si>
  <si>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</si>
  <si>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</si>
  <si>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</si>
  <si>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</si>
  <si>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</si>
  <si>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</si>
  <si>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</si>
  <si>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</si>
  <si>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</si>
  <si>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</si>
  <si>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</si>
  <si>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</si>
  <si>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</si>
  <si>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</si>
  <si>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</si>
  <si>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</si>
  <si>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</si>
  <si>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</si>
  <si>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</si>
  <si>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</si>
  <si>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</si>
  <si>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</si>
  <si>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</si>
  <si>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</si>
  <si>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</si>
  <si>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</si>
  <si>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</si>
  <si>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</si>
  <si>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</si>
  <si>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</si>
  <si>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</si>
  <si>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</si>
  <si>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</si>
  <si>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</si>
  <si>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</si>
  <si>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</si>
  <si>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</si>
  <si>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</si>
  <si>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</si>
  <si>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</si>
  <si>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</si>
  <si>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</si>
  <si>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</si>
  <si>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</si>
  <si>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</si>
  <si>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</si>
  <si>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</si>
  <si>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</si>
  <si>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</si>
  <si>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</si>
  <si>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</si>
  <si>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</si>
  <si>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</si>
  <si>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</si>
  <si>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</si>
  <si>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</si>
  <si>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</si>
  <si>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</si>
  <si>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</si>
  <si>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</si>
  <si>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</si>
  <si>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</si>
  <si>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</si>
  <si>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</si>
  <si>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</si>
  <si>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</si>
  <si>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</si>
  <si>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</si>
  <si>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</si>
  <si>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</si>
  <si>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</si>
  <si>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</si>
  <si>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</si>
  <si>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</si>
  <si>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</si>
  <si>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</si>
  <si>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</si>
  <si>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</si>
  <si>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</si>
  <si>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</si>
  <si>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</si>
  <si>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</si>
  <si>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</si>
  <si>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</si>
  <si>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</si>
  <si>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</si>
  <si>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</si>
  <si>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</si>
  <si>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</si>
  <si>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</si>
  <si>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</si>
  <si>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</si>
  <si>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</si>
  <si>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</si>
  <si>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</si>
  <si>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</si>
  <si>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</si>
  <si>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</si>
  <si>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</si>
  <si>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</si>
  <si>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</si>
  <si>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</si>
  <si>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</si>
  <si>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</si>
  <si>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</si>
  <si>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</si>
  <si>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</si>
  <si>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</si>
  <si>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</si>
  <si>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</si>
  <si>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</si>
  <si>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</si>
  <si>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</si>
  <si>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</si>
  <si>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</si>
  <si>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</si>
  <si>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</si>
  <si>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</si>
  <si>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</si>
  <si>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</si>
  <si>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</si>
  <si>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</si>
  <si>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</si>
  <si>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</si>
  <si>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</si>
  <si>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</si>
  <si>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</si>
  <si>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</si>
  <si>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</si>
  <si>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</si>
  <si>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</si>
  <si>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</si>
  <si>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</si>
  <si>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</si>
  <si>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</si>
  <si>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</si>
  <si>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</si>
  <si>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</si>
  <si>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</si>
  <si>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</si>
  <si>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</si>
  <si>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</si>
  <si>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</si>
  <si>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</si>
  <si>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</si>
  <si>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</si>
  <si>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</si>
  <si>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</si>
  <si>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</si>
  <si>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</si>
  <si>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</si>
  <si>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</si>
  <si>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</si>
  <si>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</si>
  <si>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</si>
  <si>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</si>
  <si>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</si>
  <si>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</si>
  <si>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</si>
  <si>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</si>
  <si>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</si>
  <si>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</si>
  <si>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</si>
  <si>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</si>
  <si>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</si>
  <si>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</si>
  <si>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</si>
  <si>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</si>
  <si>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</si>
  <si>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</si>
  <si>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</si>
  <si>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</si>
  <si>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</si>
  <si>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</si>
  <si>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</si>
  <si>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</si>
  <si>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</si>
  <si>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</si>
  <si>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</si>
  <si>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</si>
  <si>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</si>
  <si>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</si>
  <si>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</si>
  <si>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</si>
  <si>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</si>
  <si>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</si>
  <si>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</si>
  <si>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</si>
  <si>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</si>
  <si>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</si>
  <si>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</si>
  <si>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</si>
  <si>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</si>
  <si>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</si>
  <si>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</si>
  <si>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</si>
  <si>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</si>
  <si>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</si>
  <si>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</si>
  <si>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</si>
  <si>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</si>
  <si>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</si>
  <si>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</si>
  <si>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</si>
  <si>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</si>
  <si>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</si>
  <si>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</si>
  <si>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</si>
  <si>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</si>
  <si>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</si>
  <si>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</si>
  <si>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</si>
  <si>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</si>
  <si>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</si>
  <si>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</si>
  <si>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</si>
  <si>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</si>
  <si>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</si>
  <si>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</si>
  <si>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</si>
  <si>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</si>
  <si>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</si>
  <si>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</si>
  <si>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</si>
  <si>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</si>
  <si>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</si>
  <si>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</si>
  <si>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</si>
  <si>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</si>
  <si>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</si>
  <si>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</si>
  <si>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</si>
  <si>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</si>
  <si>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</si>
  <si>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</si>
  <si>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</si>
  <si>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</si>
  <si>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</si>
  <si>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</si>
  <si>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</si>
  <si>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</si>
  <si>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</si>
  <si>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</si>
  <si>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</si>
  <si>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</si>
  <si>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</si>
  <si>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</si>
  <si>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</si>
  <si>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</si>
  <si>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</si>
  <si>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</si>
  <si>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</si>
  <si>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</si>
  <si>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</si>
  <si>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</si>
  <si>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</si>
  <si>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</si>
  <si>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</si>
  <si>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</si>
  <si>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</si>
  <si>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</si>
  <si>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</si>
  <si>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</si>
  <si>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</si>
  <si>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</si>
  <si>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</si>
  <si>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</si>
  <si>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</si>
  <si>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</si>
  <si>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</si>
  <si>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</si>
  <si>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</si>
  <si>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</si>
  <si>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</si>
  <si>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</si>
  <si>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</si>
  <si>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</si>
  <si>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</si>
  <si>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</si>
  <si>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</si>
  <si>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</si>
  <si>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</si>
  <si>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</si>
  <si>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</si>
  <si>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</si>
  <si>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</si>
  <si>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</si>
  <si>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</si>
  <si>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</si>
  <si>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</si>
  <si>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</si>
  <si>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</si>
  <si>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</si>
  <si>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</si>
  <si>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</si>
  <si>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</si>
  <si>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</si>
  <si>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</si>
  <si>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</si>
  <si>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</si>
  <si>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</si>
  <si>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</si>
  <si>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</si>
  <si>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</si>
  <si>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</si>
  <si>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</si>
  <si>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</si>
  <si>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</si>
  <si>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</si>
  <si>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</si>
  <si>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</si>
  <si>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</si>
  <si>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</si>
  <si>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</si>
  <si>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</si>
  <si>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</si>
  <si>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</si>
  <si>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</si>
  <si>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</si>
  <si>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</si>
  <si>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</si>
  <si>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</si>
  <si>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</si>
  <si>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</si>
  <si>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</si>
  <si>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</si>
  <si>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</si>
  <si>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</si>
  <si>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</si>
  <si>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</si>
  <si>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</si>
  <si>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</si>
  <si>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</si>
  <si>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</si>
  <si>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</si>
  <si>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</si>
  <si>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</si>
  <si>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</si>
  <si>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</si>
  <si>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</si>
  <si>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</si>
  <si>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</si>
  <si>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</si>
  <si>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</si>
  <si>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</si>
  <si>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</si>
  <si>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</si>
  <si>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</si>
  <si>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</si>
  <si>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</si>
  <si>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</si>
  <si>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</si>
  <si>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</si>
  <si>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</si>
  <si>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</si>
  <si>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</si>
  <si>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</si>
  <si>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</si>
  <si>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</si>
  <si>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</si>
  <si>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</si>
  <si>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</si>
  <si>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</si>
  <si>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</si>
  <si>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</si>
  <si>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</si>
  <si>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</si>
  <si>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</si>
  <si>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</si>
  <si>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</si>
  <si>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</si>
  <si>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</si>
  <si>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</si>
  <si>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</si>
  <si>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</si>
  <si>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</si>
  <si>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</si>
  <si>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</si>
  <si>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</si>
  <si>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</si>
  <si>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</si>
  <si>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</si>
  <si>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</si>
  <si>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</si>
  <si>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</si>
  <si>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</si>
  <si>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</si>
  <si>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</si>
  <si>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</si>
  <si>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</si>
  <si>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</si>
  <si>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</si>
  <si>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</si>
  <si>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</si>
  <si>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</si>
  <si>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</si>
  <si>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</si>
  <si>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</si>
  <si>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</si>
  <si>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</si>
  <si>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</si>
  <si>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</si>
  <si>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</si>
  <si>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</si>
  <si>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</si>
  <si>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</si>
  <si>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</si>
  <si>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</si>
  <si>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</si>
  <si>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</si>
  <si>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</si>
  <si>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</si>
  <si>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</si>
  <si>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</si>
  <si>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</si>
  <si>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</si>
  <si>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</si>
  <si>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</si>
  <si>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</si>
  <si>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</si>
  <si>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</si>
  <si>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</si>
  <si>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</si>
  <si>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</si>
  <si>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</si>
  <si>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</si>
  <si>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</si>
  <si>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</si>
  <si>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</si>
  <si>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</si>
  <si>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</si>
  <si>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</si>
  <si>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</si>
  <si>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</si>
  <si>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</si>
  <si>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</si>
  <si>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</si>
  <si>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</si>
  <si>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</si>
  <si>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</si>
  <si>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</si>
  <si>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</si>
  <si>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</si>
  <si>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</si>
  <si>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</si>
  <si>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</si>
  <si>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</si>
  <si>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</si>
  <si>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</si>
  <si>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</si>
  <si>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</si>
  <si>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</si>
  <si>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</si>
  <si>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</si>
  <si>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</si>
  <si>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</si>
  <si>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</si>
  <si>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</si>
  <si>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</si>
  <si>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</si>
  <si>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</si>
  <si>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</si>
  <si>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</si>
  <si>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</si>
  <si>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</si>
  <si>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</si>
  <si>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</si>
  <si>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</si>
  <si>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</si>
  <si>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</si>
  <si>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</si>
  <si>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</si>
  <si>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</si>
  <si>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</si>
  <si>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</si>
  <si>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</si>
  <si>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</si>
  <si>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</si>
  <si>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</si>
  <si>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</si>
  <si>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</si>
  <si>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</si>
  <si>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</si>
  <si>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</si>
  <si>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</si>
  <si>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</si>
  <si>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</si>
  <si>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</si>
  <si>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</si>
  <si>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</si>
  <si>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</si>
  <si>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</si>
  <si>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</si>
  <si>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</si>
  <si>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</si>
  <si>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</si>
  <si>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</si>
  <si>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</si>
  <si>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</si>
  <si>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</si>
  <si>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</si>
  <si>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</si>
  <si>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</si>
  <si>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</si>
  <si>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</si>
  <si>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</si>
  <si>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</si>
  <si>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</si>
  <si>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</si>
  <si>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</si>
  <si>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</si>
  <si>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</si>
  <si>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</si>
  <si>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</si>
  <si>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</si>
  <si>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</si>
  <si>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</si>
  <si>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</si>
  <si>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</si>
  <si>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</si>
  <si>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</si>
  <si>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</si>
  <si>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</si>
  <si>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</si>
  <si>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</si>
  <si>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</si>
  <si>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</si>
  <si>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</si>
  <si>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</si>
  <si>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</si>
  <si>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</si>
  <si>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</si>
  <si>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</si>
  <si>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</si>
  <si>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</si>
  <si>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</si>
  <si>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</si>
  <si>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</si>
  <si>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</si>
  <si>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</si>
  <si>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</si>
  <si>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</si>
  <si>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</si>
  <si>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</si>
  <si>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</si>
  <si>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</si>
  <si>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</si>
  <si>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</si>
  <si>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</si>
  <si>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</si>
  <si>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</si>
  <si>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</si>
  <si>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</si>
  <si>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</si>
  <si>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</si>
  <si>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</si>
  <si>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</si>
  <si>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</si>
  <si>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</si>
  <si>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</si>
  <si>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</si>
  <si>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</si>
  <si>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</si>
  <si>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</si>
  <si>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</si>
  <si>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</si>
  <si>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</si>
  <si>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</si>
  <si>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</si>
  <si>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</si>
  <si>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</si>
  <si>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</si>
  <si>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</si>
  <si>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</si>
  <si>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</si>
  <si>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</si>
  <si>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</si>
  <si>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</si>
  <si>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</si>
  <si>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</si>
  <si>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</si>
  <si>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</si>
  <si>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</si>
  <si>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</si>
  <si>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</si>
  <si>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</si>
  <si>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</si>
  <si>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</si>
  <si>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</si>
  <si>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</si>
  <si>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</si>
  <si>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</si>
  <si>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</si>
  <si>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</si>
  <si>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</si>
  <si>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</si>
  <si>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</si>
  <si>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</si>
  <si>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</si>
  <si>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</si>
  <si>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</si>
  <si>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</si>
  <si>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</si>
  <si>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</si>
  <si>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</si>
  <si>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</si>
  <si>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</si>
  <si>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</si>
  <si>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</si>
  <si>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</si>
  <si>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</si>
  <si>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</si>
  <si>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</si>
  <si>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</si>
  <si>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</si>
  <si>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</si>
  <si>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</si>
  <si>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</si>
  <si>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</si>
  <si>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</si>
  <si>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</si>
  <si>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</si>
  <si>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</si>
  <si>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</si>
  <si>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</si>
  <si>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</si>
  <si>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</si>
  <si>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</si>
  <si>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</si>
  <si>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</si>
  <si>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</si>
  <si>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</si>
  <si>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</si>
  <si>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</si>
  <si>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</si>
  <si>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</si>
  <si>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</si>
  <si>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</si>
  <si>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</si>
  <si>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</si>
  <si>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</si>
  <si>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</si>
  <si>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</si>
  <si>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</si>
  <si>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</si>
  <si>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</si>
  <si>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</si>
  <si>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</si>
  <si>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</si>
  <si>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</si>
  <si>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</si>
  <si>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</si>
  <si>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</si>
  <si>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</si>
  <si>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</si>
  <si>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</si>
  <si>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</si>
  <si>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</si>
  <si>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</si>
  <si>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</si>
  <si>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</si>
  <si>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</si>
  <si>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</si>
  <si>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</si>
  <si>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</si>
  <si>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</si>
  <si>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</si>
  <si>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</si>
  <si>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</si>
  <si>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</si>
  <si>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</si>
  <si>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</si>
  <si>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</si>
  <si>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</si>
  <si>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</si>
  <si>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</si>
  <si>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</si>
  <si>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</si>
  <si>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</si>
  <si>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</si>
  <si>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</si>
  <si>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</si>
  <si>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</si>
  <si>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</si>
  <si>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</si>
  <si>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</si>
  <si>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</si>
  <si>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</si>
  <si>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</si>
  <si>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</si>
  <si>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</si>
  <si>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</si>
  <si>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</si>
  <si>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</si>
  <si>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</si>
  <si>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</si>
  <si>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</si>
  <si>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</si>
  <si>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</si>
  <si>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</si>
  <si>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</si>
  <si>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</si>
  <si>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</si>
  <si>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</si>
  <si>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</si>
  <si>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</si>
  <si>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</si>
  <si>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</si>
  <si>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</si>
  <si>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</si>
  <si>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</si>
  <si>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</si>
  <si>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</si>
  <si>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</si>
  <si>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</si>
  <si>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</si>
  <si>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</si>
  <si>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</si>
  <si>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</si>
  <si>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</si>
  <si>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</si>
  <si>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</si>
  <si>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</si>
  <si>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</si>
  <si>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</si>
  <si>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</si>
  <si>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</si>
  <si>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</si>
  <si>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</si>
  <si>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</si>
  <si>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</si>
  <si>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</si>
  <si>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</si>
  <si>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</si>
  <si>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</si>
  <si>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</si>
  <si>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</si>
  <si>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</si>
  <si>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</si>
  <si>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</si>
  <si>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</si>
  <si>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</si>
  <si>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</si>
  <si>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</si>
  <si>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</si>
  <si>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</si>
  <si>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</si>
  <si>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</si>
  <si>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</si>
  <si>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</si>
  <si>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</si>
  <si>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</si>
  <si>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</si>
  <si>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</si>
  <si>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</si>
  <si>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</si>
  <si>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</si>
  <si>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</si>
  <si>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</si>
  <si>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</si>
  <si>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</si>
  <si>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</si>
  <si>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</si>
  <si>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</si>
  <si>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</si>
  <si>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</si>
  <si>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</si>
  <si>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</si>
  <si>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</si>
  <si>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</si>
  <si>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</si>
  <si>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</si>
  <si>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</si>
  <si>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</si>
  <si>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</si>
  <si>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</si>
  <si>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</si>
  <si>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</si>
  <si>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</si>
  <si>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</si>
  <si>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</si>
  <si>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</si>
  <si>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</si>
  <si>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</si>
  <si>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</si>
  <si>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</si>
  <si>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</si>
  <si>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</si>
  <si>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</si>
  <si>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</si>
  <si>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</si>
  <si>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</si>
  <si>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</si>
  <si>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</si>
  <si>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</si>
  <si>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</si>
  <si>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</si>
  <si>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</si>
  <si>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</si>
  <si>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</si>
  <si>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</si>
  <si>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</si>
  <si>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</si>
  <si>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</si>
  <si>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</si>
  <si>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</si>
  <si>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</si>
  <si>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</si>
  <si>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</si>
  <si>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</si>
  <si>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</si>
  <si>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</si>
  <si>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</si>
  <si>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</si>
  <si>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</si>
  <si>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</si>
  <si>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</si>
  <si>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</si>
  <si>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</si>
  <si>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</si>
  <si>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</si>
  <si>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</si>
  <si>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</si>
  <si>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</si>
  <si>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</si>
  <si>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</si>
  <si>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</si>
  <si>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</si>
  <si>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</si>
  <si>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</si>
  <si>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</si>
  <si>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</si>
  <si>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</si>
  <si>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</si>
  <si>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</si>
  <si>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</si>
  <si>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</si>
  <si>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</si>
  <si>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</si>
  <si>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</si>
  <si>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</si>
  <si>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</si>
  <si>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</si>
  <si>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</si>
  <si>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</si>
  <si>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</si>
  <si>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</si>
  <si>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</si>
  <si>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</si>
  <si>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</si>
  <si>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</si>
  <si>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</si>
  <si>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</si>
  <si>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</si>
  <si>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</si>
  <si>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</si>
  <si>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</si>
  <si>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</si>
  <si>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</si>
  <si>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</si>
  <si>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</si>
  <si>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</si>
  <si>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</si>
  <si>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</si>
  <si>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</si>
  <si>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</si>
  <si>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</si>
  <si>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</si>
  <si>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</si>
  <si>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</si>
  <si>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</si>
  <si>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</si>
  <si>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</si>
  <si>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</si>
  <si>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</si>
  <si>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</si>
  <si>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</si>
  <si>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</si>
  <si>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</si>
  <si>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</si>
  <si>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</si>
  <si>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</si>
  <si>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</si>
  <si>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</si>
  <si>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</si>
  <si>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</si>
  <si>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</si>
  <si>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</si>
  <si>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</si>
  <si>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</si>
  <si>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</si>
  <si>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</si>
  <si>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</si>
  <si>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</si>
  <si>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</si>
  <si>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</si>
  <si>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</si>
  <si>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</si>
  <si>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</si>
  <si>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</si>
  <si>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</si>
  <si>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</si>
  <si>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</si>
  <si>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</si>
  <si>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</si>
  <si>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</si>
  <si>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</si>
  <si>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</si>
  <si>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</si>
  <si>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</si>
  <si>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</si>
  <si>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</si>
  <si>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</si>
  <si>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</si>
  <si>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</si>
  <si>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</si>
  <si>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</si>
  <si>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</si>
  <si>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</si>
  <si>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</si>
  <si>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</si>
  <si>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</si>
  <si>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</si>
  <si>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</si>
  <si>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</si>
  <si>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</si>
  <si>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</si>
  <si>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</si>
  <si>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</si>
  <si>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</si>
  <si>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</si>
  <si>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</si>
  <si>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</si>
  <si>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</si>
  <si>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</si>
  <si>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</si>
  <si>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</si>
  <si>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</si>
  <si>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</si>
  <si>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</si>
  <si>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</si>
  <si>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</si>
  <si>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</si>
  <si>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</si>
  <si>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</si>
  <si>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</si>
  <si>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</si>
  <si>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</si>
  <si>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</si>
  <si>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</si>
  <si>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</si>
  <si>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</si>
  <si>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</si>
  <si>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</si>
  <si>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</si>
  <si>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</si>
  <si>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</si>
  <si>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</si>
  <si>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</si>
  <si>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</si>
  <si>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</si>
  <si>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</si>
  <si>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</si>
  <si>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</si>
  <si>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</si>
  <si>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</si>
  <si>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</si>
  <si>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</si>
  <si>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</si>
  <si>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</si>
  <si>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</si>
  <si>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</si>
  <si>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</si>
  <si>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</si>
  <si>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</si>
  <si>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</si>
  <si>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</si>
  <si>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</si>
  <si>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</si>
  <si>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</si>
  <si>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</si>
  <si>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</si>
  <si>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</si>
  <si>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</si>
  <si>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</si>
  <si>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</si>
  <si>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</si>
  <si>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</si>
  <si>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</si>
  <si>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</si>
  <si>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</si>
  <si>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</si>
  <si>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</si>
  <si>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</si>
  <si>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</si>
  <si>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</si>
  <si>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</si>
  <si>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</si>
  <si>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</si>
  <si>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</si>
  <si>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</si>
  <si>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</si>
  <si>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</si>
  <si>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</si>
  <si>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</si>
  <si>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</si>
  <si>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</si>
  <si>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</si>
  <si>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</si>
  <si>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</si>
  <si>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</si>
  <si>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</si>
  <si>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</si>
  <si>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</si>
  <si>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</si>
  <si>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</si>
  <si>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</si>
  <si>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</si>
  <si>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</si>
  <si>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</si>
  <si>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</si>
  <si>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</si>
  <si>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</si>
  <si>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</si>
  <si>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</si>
  <si>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</si>
  <si>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</si>
  <si>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</si>
  <si>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</si>
  <si>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</si>
  <si>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</si>
  <si>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</si>
  <si>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</si>
  <si>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</si>
  <si>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</si>
  <si>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</si>
  <si>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</si>
  <si>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</si>
  <si>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</si>
  <si>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</si>
  <si>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</si>
  <si>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</si>
  <si>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</si>
  <si>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</si>
  <si>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</si>
  <si>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</si>
  <si>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</si>
  <si>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</si>
  <si>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</si>
  <si>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</si>
  <si>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</si>
  <si>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</si>
  <si>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</si>
  <si>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</si>
  <si>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</si>
  <si>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</si>
  <si>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</si>
  <si>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</si>
  <si>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</si>
  <si>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</si>
  <si>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</si>
  <si>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</si>
  <si>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</si>
  <si>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</si>
  <si>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</si>
  <si>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</si>
  <si>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</si>
  <si>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</si>
  <si>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</si>
  <si>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</si>
  <si>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</si>
  <si>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</si>
  <si>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</si>
  <si>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</si>
  <si>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</si>
  <si>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</si>
  <si>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</si>
  <si>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</si>
  <si>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</si>
  <si>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</si>
  <si>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</si>
  <si>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</si>
  <si>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</si>
  <si>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</si>
  <si>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</si>
  <si>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</si>
  <si>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</si>
  <si>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</si>
  <si>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</si>
  <si>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</si>
  <si>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</si>
  <si>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</si>
  <si>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</si>
  <si>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</si>
  <si>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</si>
  <si>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</si>
  <si>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</si>
  <si>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</si>
  <si>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</si>
  <si>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</si>
  <si>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</si>
  <si>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</si>
  <si>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</si>
  <si>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</si>
  <si>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</si>
  <si>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</si>
  <si>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</si>
  <si>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</si>
  <si>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</si>
  <si>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</si>
  <si>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</si>
  <si>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</si>
  <si>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</si>
  <si>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</si>
  <si>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</si>
  <si>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</si>
  <si>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</si>
  <si>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</si>
  <si>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</si>
  <si>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</si>
  <si>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</si>
  <si>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</si>
  <si>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</si>
  <si>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</si>
  <si>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</si>
  <si>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</si>
  <si>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</si>
  <si>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</si>
  <si>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</si>
  <si>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</si>
  <si>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</si>
  <si>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</si>
  <si>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</si>
  <si>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</si>
  <si>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</si>
  <si>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</si>
  <si>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</si>
  <si>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</si>
  <si>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</si>
  <si>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</si>
  <si>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</si>
  <si>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</si>
  <si>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</si>
  <si>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</si>
  <si>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</si>
  <si>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</si>
  <si>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</si>
  <si>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</si>
  <si>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</si>
  <si>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</si>
  <si>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</si>
  <si>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</si>
  <si>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</si>
  <si>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</si>
  <si>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</si>
  <si>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</si>
  <si>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</si>
  <si>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</si>
  <si>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</si>
  <si>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</si>
  <si>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</si>
  <si>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</si>
  <si>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</si>
  <si>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</si>
  <si>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</si>
  <si>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</si>
  <si>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</si>
  <si>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</si>
  <si>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</si>
  <si>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</si>
  <si>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</si>
  <si>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</si>
  <si>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</si>
  <si>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</si>
  <si>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</si>
  <si>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</si>
  <si>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</si>
  <si>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</si>
  <si>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</si>
  <si>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</si>
  <si>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</si>
  <si>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</si>
  <si>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</si>
  <si>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</si>
  <si>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</si>
  <si>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</si>
  <si>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</si>
  <si>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</si>
  <si>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</si>
  <si>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</si>
  <si>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</si>
  <si>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</si>
  <si>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</si>
  <si>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</si>
  <si>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</si>
  <si>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</si>
  <si>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</si>
  <si>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</si>
  <si>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</si>
  <si>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</si>
  <si>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</si>
  <si>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</si>
  <si>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</si>
  <si>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</si>
  <si>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</si>
  <si>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</si>
  <si>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</si>
  <si>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</si>
  <si>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</si>
  <si>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</si>
  <si>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</si>
  <si>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</si>
  <si>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</si>
  <si>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</si>
  <si>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</si>
  <si>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</si>
  <si>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</si>
  <si>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</si>
  <si>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</si>
  <si>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</si>
  <si>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</si>
  <si>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</si>
  <si>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</si>
  <si>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</si>
  <si>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</si>
  <si>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</si>
  <si>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</si>
  <si>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</si>
  <si>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</si>
  <si>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</si>
  <si>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</si>
  <si>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</si>
  <si>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</si>
  <si>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</si>
  <si>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</si>
  <si>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</si>
  <si>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</si>
  <si>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</si>
  <si>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</si>
  <si>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</si>
  <si>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</si>
  <si>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</si>
  <si>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</si>
  <si>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</si>
  <si>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</si>
  <si>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</si>
  <si>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</si>
  <si>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</si>
  <si>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</si>
  <si>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</si>
  <si>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</si>
  <si>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</si>
  <si>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</si>
  <si>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</si>
  <si>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</si>
  <si>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</si>
  <si>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</si>
  <si>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</si>
  <si>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</si>
  <si>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</si>
  <si>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</si>
  <si>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</si>
  <si>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</si>
  <si>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</si>
  <si>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</si>
  <si>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</si>
  <si>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</si>
  <si>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</si>
  <si>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</si>
  <si>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</si>
  <si>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</si>
  <si>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</si>
  <si>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</si>
  <si>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</si>
  <si>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</si>
  <si>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</si>
  <si>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</si>
  <si>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</si>
  <si>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</si>
  <si>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</si>
  <si>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</si>
  <si>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</si>
  <si>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</si>
  <si>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</si>
  <si>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</si>
  <si>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</si>
  <si>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</si>
  <si>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</si>
  <si>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</si>
  <si>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</si>
  <si>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</si>
  <si>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</si>
  <si>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</si>
  <si>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</si>
  <si>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</si>
  <si>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</si>
  <si>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</si>
  <si>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</si>
  <si>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</si>
  <si>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</si>
  <si>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</si>
  <si>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</si>
  <si>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</si>
  <si>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</si>
  <si>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</si>
  <si>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</si>
  <si>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</si>
  <si>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</si>
  <si>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</si>
  <si>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</si>
  <si>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</si>
  <si>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</si>
  <si>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</si>
  <si>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</si>
  <si>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</si>
  <si>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</si>
  <si>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</si>
  <si>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</si>
  <si>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</si>
  <si>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</si>
  <si>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</si>
  <si>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</si>
  <si>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</si>
  <si>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</si>
  <si>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</si>
  <si>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</si>
  <si>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</si>
  <si>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</si>
  <si>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</si>
  <si>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</si>
  <si>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</si>
  <si>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</si>
  <si>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</si>
  <si>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</si>
  <si>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</si>
  <si>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</si>
  <si>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</si>
  <si>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</si>
  <si>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</si>
  <si>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</si>
  <si>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</si>
  <si>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</si>
  <si>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</si>
  <si>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</si>
  <si>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</si>
  <si>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</si>
  <si>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</si>
  <si>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</si>
  <si>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</si>
  <si>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</si>
  <si>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</si>
  <si>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</si>
  <si>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</si>
  <si>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</si>
  <si>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</si>
  <si>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</si>
  <si>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</si>
  <si>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</si>
  <si>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</si>
  <si>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</si>
  <si>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</si>
  <si>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</si>
  <si>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</si>
  <si>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</si>
  <si>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</si>
  <si>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</si>
  <si>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</si>
  <si>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</si>
  <si>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</si>
  <si>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</si>
  <si>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</si>
  <si>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</si>
  <si>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</si>
  <si>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</si>
  <si>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</si>
  <si>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</si>
  <si>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</si>
  <si>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</si>
  <si>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</si>
  <si>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</si>
  <si>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</si>
  <si>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</si>
  <si>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</si>
  <si>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</si>
  <si>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</si>
  <si>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</si>
  <si>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</si>
  <si>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</si>
  <si>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</si>
  <si>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</si>
  <si>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</si>
  <si>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</si>
  <si>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</si>
  <si>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</si>
  <si>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</si>
  <si>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</si>
  <si>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</si>
  <si>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</si>
  <si>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</si>
  <si>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</si>
  <si>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</si>
  <si>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</si>
  <si>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</si>
  <si>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</si>
  <si>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</si>
  <si>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</si>
  <si>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</si>
  <si>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</si>
  <si>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</si>
  <si>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</si>
  <si>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</si>
  <si>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</si>
  <si>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</si>
  <si>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</si>
  <si>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</si>
  <si>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</si>
  <si>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</si>
  <si>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</si>
  <si>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</si>
  <si>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</si>
  <si>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</si>
  <si>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</si>
  <si>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</si>
  <si>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</si>
  <si>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</si>
  <si>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</si>
  <si>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</si>
  <si>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</si>
  <si>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</si>
  <si>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</si>
  <si>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</si>
  <si>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</si>
  <si>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</si>
  <si>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</si>
  <si>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</si>
  <si>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</si>
  <si>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</si>
  <si>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</si>
  <si>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</si>
  <si>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</si>
  <si>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</si>
  <si>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</si>
  <si>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</si>
  <si>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</si>
  <si>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</si>
  <si>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</si>
  <si>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</si>
  <si>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</si>
  <si>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</si>
  <si>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</si>
  <si>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</si>
  <si>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</si>
  <si>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</si>
  <si>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</si>
  <si>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</si>
  <si>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</si>
  <si>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</si>
  <si>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</si>
  <si>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</si>
  <si>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</si>
  <si>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</si>
  <si>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</si>
  <si>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</si>
  <si>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</si>
  <si>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</si>
  <si>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</si>
  <si>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</si>
  <si>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</si>
  <si>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</si>
  <si>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</si>
  <si>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</si>
  <si>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</si>
  <si>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</si>
  <si>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</si>
  <si>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</si>
  <si>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</si>
  <si>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</si>
  <si>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</si>
  <si>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</si>
  <si>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</si>
  <si>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</si>
  <si>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</si>
  <si>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</si>
  <si>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</si>
  <si>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</si>
  <si>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</si>
  <si>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</si>
  <si>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</si>
  <si>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</si>
  <si>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</si>
  <si>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</si>
  <si>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</si>
  <si>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</si>
  <si>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</si>
  <si>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</si>
  <si>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</si>
  <si>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</si>
  <si>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</si>
  <si>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</si>
  <si>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</si>
  <si>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</si>
  <si>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</si>
  <si>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</si>
  <si>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</si>
  <si>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</si>
  <si>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</si>
  <si>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</si>
  <si>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</si>
  <si>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</si>
  <si>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</si>
  <si>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</si>
  <si>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</si>
  <si>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</si>
  <si>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</si>
  <si>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</si>
  <si>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</si>
  <si>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</si>
  <si>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</si>
  <si>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</si>
  <si>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</si>
  <si>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</si>
  <si>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</si>
  <si>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</si>
  <si>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</si>
  <si>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</si>
  <si>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</si>
  <si>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</si>
  <si>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</si>
  <si>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</si>
  <si>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</si>
  <si>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</si>
  <si>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</si>
  <si>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</si>
  <si>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</si>
  <si>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</si>
  <si>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</si>
  <si>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</si>
  <si>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</si>
  <si>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</si>
  <si>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</si>
  <si>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</si>
  <si>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</si>
  <si>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</si>
  <si>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</si>
  <si>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</si>
  <si>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</si>
  <si>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</si>
  <si>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</si>
  <si>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</si>
  <si>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</si>
  <si>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</si>
  <si>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</si>
  <si>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</si>
  <si>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</si>
  <si>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</si>
  <si>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</si>
  <si>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</si>
  <si>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</si>
  <si>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</si>
  <si>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</si>
  <si>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</si>
  <si>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</si>
  <si>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</si>
  <si>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</si>
  <si>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</si>
  <si>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</si>
  <si>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</si>
  <si>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</si>
  <si>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</si>
  <si>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</si>
  <si>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</si>
  <si>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</si>
  <si>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</si>
  <si>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</si>
  <si>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</si>
  <si>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</si>
  <si>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</si>
  <si>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</si>
  <si>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</si>
  <si>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</si>
  <si>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</si>
  <si>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</si>
  <si>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</si>
  <si>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</si>
  <si>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</si>
  <si>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</si>
  <si>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</si>
  <si>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</si>
  <si>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</si>
  <si>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</si>
  <si>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</si>
  <si>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</si>
  <si>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</si>
  <si>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</si>
  <si>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</si>
  <si>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</si>
  <si>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</si>
  <si>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</si>
  <si>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</si>
  <si>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</si>
  <si>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</si>
  <si>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</si>
  <si>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</si>
  <si>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</si>
  <si>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</si>
  <si>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</si>
  <si>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</si>
  <si>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</si>
  <si>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</si>
  <si>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</si>
  <si>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</si>
  <si>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</si>
  <si>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</si>
  <si>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</si>
  <si>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</si>
  <si>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</si>
  <si>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</si>
  <si>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</si>
  <si>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</si>
  <si>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</si>
  <si>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</si>
  <si>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</si>
  <si>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</si>
  <si>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</si>
  <si>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</si>
  <si>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</si>
  <si>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</si>
  <si>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</si>
  <si>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</si>
  <si>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</si>
  <si>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</si>
  <si>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</si>
  <si>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</si>
  <si>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</si>
  <si>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</si>
  <si>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</si>
  <si>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</si>
  <si>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</si>
  <si>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</si>
  <si>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</si>
  <si>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</si>
  <si>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</si>
  <si>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</si>
  <si>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</si>
  <si>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</si>
  <si>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</si>
  <si>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</si>
  <si>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</si>
  <si>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</si>
  <si>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</si>
  <si>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</si>
  <si>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</si>
  <si>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</si>
  <si>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</si>
  <si>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</si>
  <si>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</si>
  <si>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</si>
  <si>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</si>
  <si>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</si>
  <si>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</si>
  <si>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</si>
  <si>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</si>
  <si>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</si>
  <si>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</si>
  <si>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</si>
  <si>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</si>
  <si>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</si>
  <si>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</si>
  <si>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</si>
  <si>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</si>
  <si>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</si>
  <si>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</si>
  <si>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</si>
  <si>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</si>
  <si>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</si>
  <si>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</si>
  <si>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</si>
  <si>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</si>
  <si>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</si>
  <si>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</si>
  <si>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</si>
  <si>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</si>
  <si>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</si>
  <si>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</si>
  <si>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</si>
  <si>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</si>
  <si>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</si>
  <si>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</si>
  <si>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</si>
  <si>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</si>
  <si>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</si>
  <si>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</si>
  <si>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</si>
  <si>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</si>
  <si>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</si>
  <si>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</si>
  <si>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</si>
  <si>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</si>
  <si>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</si>
  <si>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</si>
  <si>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</si>
  <si>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</si>
  <si>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</si>
  <si>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</si>
  <si>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</si>
  <si>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</si>
  <si>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</si>
  <si>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</si>
  <si>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</si>
  <si>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</si>
  <si>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</si>
  <si>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</si>
  <si>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</si>
  <si>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</si>
  <si>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</si>
  <si>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</si>
  <si>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</si>
  <si>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</si>
  <si>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</si>
  <si>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</si>
  <si>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</si>
  <si>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</si>
  <si>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</si>
  <si>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</si>
  <si>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</si>
  <si>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</si>
  <si>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</si>
  <si>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</si>
  <si>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</si>
  <si>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</si>
  <si>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</si>
  <si>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</si>
  <si>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</si>
  <si>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</si>
  <si>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</si>
  <si>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</si>
  <si>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</si>
  <si>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</si>
  <si>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</si>
  <si>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</si>
  <si>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</si>
  <si>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</si>
  <si>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</si>
  <si>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</si>
  <si>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</si>
  <si>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</si>
  <si>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</si>
  <si>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</si>
  <si>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</si>
  <si>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</si>
  <si>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</si>
  <si>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</si>
  <si>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</si>
  <si>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</si>
  <si>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</si>
  <si>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</si>
  <si>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</si>
  <si>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</si>
  <si>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</si>
  <si>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</si>
  <si>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</si>
  <si>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</si>
  <si>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</si>
  <si>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</si>
  <si>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</si>
  <si>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</si>
  <si>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</si>
  <si>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</si>
  <si>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</si>
  <si>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</si>
  <si>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</si>
  <si>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</si>
  <si>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</si>
  <si>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</si>
  <si>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</si>
  <si>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</si>
  <si>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</si>
  <si>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</si>
  <si>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</si>
  <si>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</si>
  <si>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</si>
  <si>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</si>
  <si>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</si>
  <si>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</si>
  <si>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</si>
  <si>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</si>
  <si>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</si>
  <si>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</si>
  <si>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</si>
  <si>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</si>
  <si>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</si>
  <si>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</si>
  <si>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</si>
  <si>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</si>
  <si>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</si>
  <si>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</si>
  <si>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</si>
  <si>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</si>
  <si>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</si>
  <si>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</si>
  <si>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</si>
  <si>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</si>
  <si>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</si>
  <si>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</si>
  <si>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</si>
  <si>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</si>
  <si>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</si>
  <si>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</si>
  <si>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</si>
  <si>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</si>
  <si>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</si>
  <si>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</si>
  <si>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</si>
  <si>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</si>
  <si>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</si>
  <si>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</si>
  <si>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</si>
  <si>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</si>
  <si>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</si>
  <si>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</si>
  <si>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</si>
  <si>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</si>
  <si>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</si>
  <si>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</si>
  <si>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</si>
  <si>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</si>
  <si>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</si>
  <si>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</si>
  <si>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</si>
  <si>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</si>
  <si>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</si>
  <si>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</si>
  <si>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</si>
  <si>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</si>
  <si>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</si>
  <si>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</si>
  <si>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</si>
  <si>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</si>
  <si>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</si>
  <si>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</si>
  <si>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</si>
  <si>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</si>
  <si>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</si>
  <si>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</si>
  <si>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</si>
  <si>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</si>
  <si>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</si>
  <si>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</si>
  <si>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</si>
  <si>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</si>
  <si>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</si>
  <si>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</si>
  <si>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</si>
  <si>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</si>
  <si>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</si>
  <si>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</si>
  <si>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</si>
  <si>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</si>
  <si>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</si>
  <si>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</si>
  <si>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</si>
  <si>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</si>
  <si>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</si>
  <si>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</si>
  <si>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</si>
  <si>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</si>
  <si>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</si>
  <si>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</si>
  <si>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</si>
  <si>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</si>
  <si>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</si>
  <si>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</si>
  <si>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</si>
  <si>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</si>
  <si>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</si>
  <si>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</si>
  <si>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</si>
  <si>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</si>
  <si>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</si>
  <si>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</si>
  <si>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</si>
  <si>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</si>
  <si>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</si>
  <si>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</si>
  <si>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</si>
  <si>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</si>
  <si>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</si>
  <si>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</si>
  <si>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</si>
  <si>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</si>
  <si>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</si>
  <si>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</si>
  <si>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</si>
  <si>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</si>
  <si>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</si>
  <si>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</si>
  <si>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</si>
  <si>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</si>
  <si>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</si>
  <si>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</si>
  <si>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</si>
  <si>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</si>
  <si>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</si>
  <si>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</si>
  <si>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</si>
  <si>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</si>
  <si>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</si>
  <si>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</si>
  <si>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</si>
  <si>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</si>
  <si>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</si>
  <si>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</si>
  <si>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</si>
  <si>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</si>
  <si>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</si>
  <si>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</si>
  <si>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</si>
  <si>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</si>
  <si>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</si>
  <si>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</si>
  <si>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</si>
  <si>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</si>
  <si>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</si>
  <si>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</si>
  <si>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</si>
  <si>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</si>
  <si>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</si>
  <si>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</si>
  <si>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</si>
  <si>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</si>
  <si>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</si>
  <si>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</si>
  <si>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</si>
  <si>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</si>
  <si>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</si>
  <si>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</si>
  <si>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</si>
  <si>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</si>
  <si>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</si>
  <si>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</si>
  <si>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</si>
  <si>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</si>
  <si>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</si>
  <si>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</si>
  <si>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</si>
  <si>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</si>
  <si>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</si>
  <si>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</si>
  <si>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</si>
  <si>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</si>
  <si>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</si>
  <si>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</si>
  <si>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</si>
  <si>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</si>
  <si>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</si>
  <si>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</si>
  <si>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</si>
  <si>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</si>
  <si>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</si>
  <si>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</si>
  <si>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</si>
  <si>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</si>
  <si>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</si>
  <si>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</si>
  <si>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</si>
  <si>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</si>
  <si>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</si>
  <si>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</si>
  <si>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</si>
  <si>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</si>
  <si>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</si>
  <si>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</si>
  <si>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</si>
  <si>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</si>
  <si>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</si>
  <si>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</si>
  <si>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</si>
  <si>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</si>
  <si>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</si>
  <si>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</si>
  <si>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</si>
  <si>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</si>
  <si>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</si>
  <si>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</si>
  <si>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</si>
  <si>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</si>
  <si>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</si>
  <si>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</si>
  <si>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</si>
  <si>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</si>
  <si>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</si>
  <si>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</si>
  <si>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</si>
  <si>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</si>
  <si>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</si>
  <si>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</si>
  <si>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</si>
  <si>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</si>
  <si>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</si>
  <si>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</si>
  <si>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</si>
  <si>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</si>
  <si>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</si>
  <si>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</si>
  <si>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</si>
  <si>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</si>
  <si>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</si>
  <si>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</si>
  <si>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</si>
  <si>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</si>
  <si>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</si>
  <si>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</si>
  <si>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</si>
  <si>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</si>
  <si>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</si>
  <si>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</si>
  <si>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</si>
  <si>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</si>
  <si>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</si>
  <si>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</si>
  <si>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</si>
  <si>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</si>
  <si>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</si>
  <si>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</si>
  <si>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</si>
  <si>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</si>
  <si>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</si>
  <si>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</si>
  <si>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</si>
  <si>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</si>
  <si>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</si>
  <si>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</si>
  <si>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</si>
  <si>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</si>
  <si>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</si>
  <si>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</si>
  <si>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</si>
  <si>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</si>
  <si>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</si>
  <si>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</si>
  <si>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</si>
  <si>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</si>
  <si>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</si>
  <si>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</si>
  <si>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</si>
  <si>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</si>
  <si>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</si>
  <si>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</si>
  <si>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</si>
  <si>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</si>
  <si>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</si>
  <si>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</si>
  <si>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</si>
  <si>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</si>
  <si>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</si>
  <si>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</si>
  <si>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</si>
  <si>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</si>
  <si>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</si>
  <si>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</si>
  <si>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</si>
  <si>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</si>
  <si>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</si>
  <si>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</si>
  <si>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</si>
  <si>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</si>
  <si>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</si>
  <si>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</si>
  <si>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</si>
  <si>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</si>
  <si>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</si>
  <si>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</si>
  <si>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</si>
  <si>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</si>
  <si>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</si>
  <si>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</si>
  <si>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</si>
  <si>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</si>
  <si>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</si>
  <si>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</si>
  <si>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</si>
  <si>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</si>
  <si>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</si>
  <si>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</si>
  <si>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</si>
  <si>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</si>
  <si>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</si>
  <si>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</si>
  <si>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</si>
  <si>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</si>
  <si>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</si>
  <si>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</si>
  <si>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</si>
  <si>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</si>
  <si>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</si>
  <si>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</si>
  <si>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</si>
  <si>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</si>
  <si>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</si>
  <si>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</si>
  <si>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</si>
  <si>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</si>
  <si>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</si>
  <si>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</si>
  <si>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</si>
  <si>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</si>
  <si>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</si>
  <si>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</si>
  <si>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</si>
  <si>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</si>
  <si>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</si>
  <si>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</si>
  <si>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</si>
  <si>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</si>
  <si>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</si>
  <si>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</si>
  <si>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</si>
  <si>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</si>
  <si>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</si>
  <si>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</si>
  <si>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</si>
  <si>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</si>
  <si>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</si>
  <si>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</si>
  <si>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</si>
  <si>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</si>
  <si>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</si>
  <si>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</si>
  <si>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</si>
  <si>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</si>
  <si>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</si>
  <si>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</si>
  <si>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</si>
  <si>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</si>
  <si>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</si>
  <si>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</si>
  <si>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</si>
  <si>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</si>
  <si>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</si>
  <si>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</si>
  <si>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</si>
  <si>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</si>
  <si>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</si>
  <si>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</si>
  <si>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</si>
  <si>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</si>
  <si>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</si>
  <si>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</si>
  <si>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</si>
  <si>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</si>
  <si>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</si>
  <si>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</si>
  <si>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</si>
  <si>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</si>
  <si>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</si>
  <si>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</si>
  <si>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</si>
  <si>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</si>
  <si>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</si>
  <si>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</si>
  <si>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</si>
  <si>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</si>
  <si>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</si>
  <si>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</si>
  <si>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</si>
  <si>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</si>
  <si>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</si>
  <si>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</si>
  <si>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</si>
  <si>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</si>
  <si>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</si>
  <si>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</si>
  <si>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</si>
  <si>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</si>
  <si>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</si>
  <si>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</si>
  <si>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</si>
  <si>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</si>
  <si>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</si>
  <si>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</si>
  <si>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</si>
  <si>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</si>
  <si>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</si>
  <si>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</si>
  <si>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</si>
  <si>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</si>
  <si>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</si>
  <si>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</si>
  <si>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</si>
  <si>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</si>
  <si>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</si>
  <si>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</si>
  <si>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</si>
  <si>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</si>
  <si>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</si>
  <si>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</si>
  <si>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</si>
  <si>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</si>
  <si>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</si>
  <si>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</si>
  <si>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</si>
  <si>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</si>
  <si>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</si>
  <si>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</si>
  <si>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</si>
  <si>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</si>
  <si>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</si>
  <si>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</si>
  <si>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</si>
  <si>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</si>
  <si>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</si>
  <si>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</si>
  <si>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</si>
  <si>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</si>
  <si>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</si>
  <si>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</si>
  <si>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</si>
  <si>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</si>
  <si>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</si>
  <si>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</si>
  <si>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</si>
  <si>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</si>
  <si>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</si>
  <si>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</si>
  <si>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</si>
  <si>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</si>
  <si>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</si>
  <si>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</si>
  <si>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</si>
  <si>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</si>
  <si>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</si>
  <si>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</si>
  <si>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</si>
  <si>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</si>
  <si>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</si>
  <si>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</si>
  <si>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</si>
  <si>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</si>
  <si>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</si>
  <si>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</si>
  <si>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</si>
  <si>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</si>
  <si>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</si>
  <si>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</si>
  <si>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</si>
  <si>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</si>
  <si>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</si>
  <si>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</si>
  <si>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</si>
  <si>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</si>
  <si>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</si>
  <si>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</si>
  <si>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</si>
  <si>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</si>
  <si>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</si>
  <si>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</si>
  <si>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</si>
  <si>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</si>
  <si>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</si>
  <si>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</si>
  <si>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</si>
  <si>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</si>
  <si>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</si>
  <si>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</si>
  <si>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</si>
  <si>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</si>
  <si>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</si>
  <si>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</si>
  <si>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</si>
  <si>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</si>
  <si>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</si>
  <si>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</si>
  <si>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</si>
  <si>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</si>
  <si>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</si>
  <si>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</si>
  <si>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</si>
  <si>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</si>
  <si>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</si>
  <si>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</si>
  <si>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</si>
  <si>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</si>
  <si>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</si>
  <si>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</si>
  <si>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</si>
  <si>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</si>
  <si>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</si>
  <si>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</si>
  <si>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</si>
  <si>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</si>
  <si>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</si>
  <si>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</si>
  <si>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</si>
  <si>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</si>
  <si>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</si>
  <si>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</si>
  <si>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</si>
  <si>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</si>
  <si>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</si>
  <si>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</si>
  <si>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</si>
  <si>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</si>
  <si>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</si>
  <si>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</si>
  <si>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</si>
  <si>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</si>
  <si>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</si>
  <si>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</si>
  <si>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</si>
  <si>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</si>
  <si>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</si>
  <si>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</si>
  <si>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</si>
  <si>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</si>
  <si>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</si>
  <si>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</si>
  <si>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</si>
  <si>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</si>
  <si>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</si>
  <si>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</si>
  <si>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</si>
  <si>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</si>
  <si>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</si>
  <si>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</si>
  <si>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</si>
  <si>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</si>
  <si>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</si>
  <si>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</si>
  <si>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</si>
  <si>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</si>
  <si>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</si>
  <si>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</si>
  <si>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</si>
  <si>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</si>
  <si>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</si>
  <si>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</si>
  <si>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</si>
  <si>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</si>
  <si>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</si>
  <si>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</si>
  <si>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</si>
  <si>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</si>
  <si>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</si>
  <si>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</si>
  <si>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</si>
  <si>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</si>
  <si>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</si>
  <si>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</si>
  <si>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</si>
  <si>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</si>
  <si>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</si>
  <si>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</si>
  <si>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</si>
  <si>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</si>
  <si>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</si>
  <si>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</si>
  <si>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</si>
  <si>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</si>
  <si>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</si>
  <si>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</si>
  <si>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</si>
  <si>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</si>
  <si>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</si>
  <si>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</si>
  <si>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</si>
  <si>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</si>
  <si>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</si>
  <si>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</si>
  <si>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</si>
  <si>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</si>
  <si>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</si>
  <si>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</si>
  <si>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</si>
  <si>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</si>
  <si>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</si>
  <si>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</si>
  <si>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</si>
  <si>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</si>
  <si>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</si>
  <si>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</si>
  <si>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</si>
  <si>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</si>
  <si>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</si>
  <si>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</si>
  <si>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</si>
  <si>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</si>
  <si>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</si>
  <si>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</si>
  <si>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</si>
  <si>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</si>
  <si>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</si>
  <si>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</si>
  <si>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</si>
  <si>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</si>
  <si>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</si>
  <si>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</si>
  <si>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</si>
  <si>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</si>
  <si>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</si>
  <si>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</si>
  <si>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</si>
  <si>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</si>
  <si>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</si>
  <si>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</si>
  <si>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</si>
  <si>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</si>
  <si>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</si>
  <si>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</si>
  <si>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</si>
  <si>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</si>
  <si>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</si>
  <si>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</si>
  <si>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</si>
  <si>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</si>
  <si>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</si>
  <si>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</si>
  <si>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</si>
  <si>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</si>
  <si>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</si>
  <si>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</si>
  <si>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</si>
  <si>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</si>
  <si>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</si>
  <si>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</si>
  <si>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</si>
  <si>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</si>
  <si>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</si>
  <si>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</si>
  <si>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</si>
  <si>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</si>
  <si>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</si>
  <si>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</si>
  <si>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</si>
  <si>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</si>
  <si>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</si>
  <si>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</si>
  <si>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</si>
  <si>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</si>
  <si>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</si>
  <si>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</si>
  <si>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</si>
  <si>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</si>
  <si>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</si>
  <si>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</si>
  <si>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</si>
  <si>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</si>
  <si>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</si>
  <si>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</si>
  <si>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</si>
  <si>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</si>
  <si>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</si>
  <si>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</si>
  <si>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</si>
  <si>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</si>
  <si>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</si>
  <si>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</si>
  <si>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</si>
  <si>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</si>
  <si>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</si>
  <si>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</si>
  <si>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</si>
  <si>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</si>
  <si>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</si>
  <si>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</si>
  <si>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</si>
  <si>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</si>
  <si>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</si>
  <si>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</si>
  <si>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</si>
  <si>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</si>
  <si>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</si>
  <si>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</si>
  <si>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</si>
  <si>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</si>
  <si>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</si>
  <si>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</si>
  <si>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</si>
  <si>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</si>
  <si>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</si>
  <si>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</si>
  <si>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</si>
  <si>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</si>
  <si>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</si>
  <si>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</si>
  <si>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</si>
  <si>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</si>
  <si>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</si>
  <si>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</si>
  <si>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</si>
  <si>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</si>
  <si>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</si>
  <si>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</si>
  <si>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</si>
  <si>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</si>
  <si>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</si>
  <si>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</si>
  <si>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</si>
  <si>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</si>
  <si>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</si>
  <si>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</si>
  <si>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</si>
  <si>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</si>
  <si>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</si>
  <si>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</si>
  <si>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</si>
  <si>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</si>
  <si>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</si>
  <si>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</si>
  <si>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</si>
  <si>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</si>
  <si>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</si>
  <si>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</si>
  <si>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</si>
  <si>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</si>
  <si>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</si>
  <si>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</si>
  <si>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</si>
  <si>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</si>
  <si>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</si>
  <si>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</si>
  <si>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</si>
  <si>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</si>
  <si>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</si>
  <si>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</si>
  <si>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</si>
  <si>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</si>
  <si>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</si>
  <si>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</si>
  <si>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</si>
  <si>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</si>
  <si>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</si>
  <si>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</si>
  <si>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</si>
  <si>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</si>
  <si>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</si>
  <si>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</si>
  <si>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</si>
  <si>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</si>
  <si>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</si>
  <si>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</si>
  <si>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</si>
  <si>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</si>
  <si>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</si>
  <si>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</si>
  <si>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</si>
  <si>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</si>
  <si>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</si>
  <si>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</si>
  <si>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</si>
  <si>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</si>
  <si>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</si>
  <si>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</si>
  <si>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</si>
  <si>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</si>
  <si>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</si>
  <si>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</si>
  <si>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</si>
  <si>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</si>
  <si>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</si>
  <si>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</si>
  <si>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</si>
  <si>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</si>
  <si>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</si>
  <si>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</si>
  <si>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</si>
  <si>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</si>
  <si>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</si>
  <si>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</si>
  <si>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</si>
  <si>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</si>
  <si>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</si>
  <si>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</si>
  <si>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</si>
  <si>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</si>
  <si>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</si>
  <si>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</si>
  <si>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</si>
  <si>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</si>
  <si>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</si>
  <si>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</si>
  <si>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</si>
  <si>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</si>
  <si>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</si>
  <si>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</si>
  <si>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</si>
  <si>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</si>
  <si>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</si>
  <si>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</si>
  <si>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</si>
  <si>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</si>
  <si>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</si>
  <si>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</si>
  <si>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</si>
  <si>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</si>
  <si>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</si>
  <si>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</si>
  <si>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</si>
  <si>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</si>
  <si>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</si>
  <si>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</si>
  <si>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</si>
  <si>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</si>
  <si>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</si>
  <si>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</si>
  <si>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</si>
  <si>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</si>
  <si>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</si>
  <si>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</si>
  <si>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</si>
  <si>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</si>
  <si>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</si>
  <si>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</si>
  <si>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</si>
  <si>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</si>
  <si>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</si>
  <si>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</si>
  <si>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</si>
  <si>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</si>
  <si>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</si>
  <si>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</si>
  <si>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</si>
  <si>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</si>
  <si>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</si>
  <si>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</si>
  <si>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</si>
  <si>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</si>
  <si>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</si>
  <si>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</si>
  <si>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</si>
  <si>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</si>
  <si>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</si>
  <si>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</si>
  <si>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</si>
  <si>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</si>
  <si>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</si>
  <si>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</si>
  <si>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</si>
  <si>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</si>
  <si>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</si>
  <si>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</si>
  <si>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</si>
  <si>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</si>
  <si>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</si>
  <si>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</si>
  <si>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</si>
  <si>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</si>
  <si>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</si>
  <si>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</si>
  <si>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</si>
  <si>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</si>
  <si>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</si>
  <si>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</si>
  <si>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</si>
  <si>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</si>
  <si>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</si>
  <si>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</si>
  <si>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</si>
  <si>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</si>
  <si>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</si>
  <si>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</si>
  <si>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</si>
  <si>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</si>
  <si>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</si>
  <si>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</si>
  <si>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</si>
  <si>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</si>
  <si>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</si>
  <si>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</si>
  <si>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</si>
  <si>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</si>
  <si>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</si>
  <si>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</si>
  <si>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</si>
  <si>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</si>
  <si>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</si>
  <si>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</si>
  <si>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</si>
  <si>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</si>
  <si>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</si>
  <si>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</si>
  <si>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</si>
  <si>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</si>
  <si>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</si>
  <si>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</si>
  <si>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</si>
  <si>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</si>
  <si>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</si>
  <si>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</si>
  <si>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</si>
  <si>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</si>
  <si>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</si>
  <si>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</si>
  <si>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</si>
  <si>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</si>
  <si>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</si>
  <si>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</si>
  <si>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</si>
  <si>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</si>
  <si>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</si>
  <si>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</si>
  <si>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</si>
  <si>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</si>
  <si>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</si>
  <si>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</si>
  <si>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</si>
  <si>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</si>
  <si>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</si>
  <si>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</si>
  <si>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</si>
  <si>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</si>
  <si>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</si>
  <si>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</si>
  <si>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</si>
  <si>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</si>
  <si>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</si>
  <si>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</si>
  <si>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</si>
  <si>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</si>
  <si>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</si>
  <si>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</si>
  <si>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</si>
  <si>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</si>
  <si>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</si>
  <si>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</si>
  <si>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</si>
  <si>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</si>
  <si>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</si>
  <si>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</si>
  <si>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</si>
  <si>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</si>
  <si>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</si>
  <si>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</si>
  <si>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</si>
  <si>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</si>
  <si>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</si>
  <si>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</si>
  <si>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</si>
  <si>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</si>
  <si>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</si>
  <si>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</si>
  <si>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</si>
  <si>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</si>
  <si>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</si>
  <si>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</si>
  <si>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</si>
  <si>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</si>
  <si>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</si>
  <si>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</si>
  <si>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</si>
  <si>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</si>
  <si>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</si>
  <si>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</si>
  <si>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</si>
  <si>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</si>
  <si>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</si>
  <si>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</si>
  <si>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</si>
  <si>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</si>
  <si>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</si>
  <si>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</si>
  <si>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</si>
  <si>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</si>
  <si>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</si>
  <si>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</si>
  <si>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</si>
  <si>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</si>
  <si>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</si>
  <si>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</si>
  <si>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</si>
  <si>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</si>
  <si>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</si>
  <si>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</si>
  <si>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</si>
  <si>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</si>
  <si>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</si>
  <si>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</si>
  <si>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</si>
  <si>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</si>
  <si>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</si>
  <si>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</si>
  <si>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</si>
  <si>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</si>
  <si>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</si>
  <si>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</si>
  <si>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</si>
  <si>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</si>
  <si>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</si>
  <si>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</si>
  <si>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</si>
  <si>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</si>
  <si>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</si>
  <si>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</si>
  <si>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</si>
  <si>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</si>
  <si>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</si>
  <si>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</si>
  <si>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</si>
  <si>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</si>
  <si>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</si>
  <si>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</si>
  <si>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</si>
  <si>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</si>
  <si>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</si>
  <si>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</si>
  <si>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</si>
  <si>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</si>
  <si>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</si>
  <si>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</si>
  <si>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</si>
  <si>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</si>
  <si>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</si>
  <si>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</si>
  <si>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</si>
  <si>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</si>
  <si>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</si>
  <si>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</si>
  <si>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</si>
  <si>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</si>
  <si>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</si>
  <si>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</si>
  <si>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</si>
  <si>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</si>
  <si>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</si>
  <si>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</si>
  <si>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</si>
  <si>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</si>
  <si>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</si>
  <si>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</si>
  <si>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</si>
  <si>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</si>
  <si>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</si>
  <si>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</si>
  <si>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</si>
  <si>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</si>
  <si>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</si>
  <si>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</si>
  <si>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</si>
  <si>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</si>
  <si>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</si>
  <si>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</si>
  <si>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</si>
  <si>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</si>
  <si>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</si>
  <si>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</si>
  <si>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</si>
  <si>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</si>
  <si>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</si>
  <si>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</si>
  <si>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</si>
  <si>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</si>
  <si>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</si>
  <si>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</si>
  <si>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</si>
  <si>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</si>
  <si>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</si>
  <si>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</si>
  <si>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</si>
  <si>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</si>
  <si>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</si>
  <si>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</si>
  <si>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</si>
  <si>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</si>
  <si>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</si>
  <si>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</si>
  <si>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</si>
  <si>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</si>
  <si>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</si>
  <si>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</si>
  <si>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</si>
  <si>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</si>
  <si>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</si>
  <si>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</si>
  <si>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</si>
  <si>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</si>
  <si>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</si>
  <si>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</si>
  <si>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</si>
  <si>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</si>
  <si>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</si>
  <si>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</si>
  <si>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</si>
  <si>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</si>
  <si>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</si>
  <si>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</si>
  <si>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</si>
  <si>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</si>
  <si>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</si>
  <si>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</si>
  <si>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</si>
  <si>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</si>
  <si>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</si>
  <si>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</si>
  <si>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</si>
  <si>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</si>
  <si>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</si>
  <si>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</si>
  <si>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</si>
  <si>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</si>
  <si>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</si>
  <si>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</si>
  <si>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</si>
  <si>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</si>
  <si>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</si>
  <si>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</si>
  <si>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</si>
  <si>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</si>
  <si>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</si>
  <si>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</si>
  <si>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</si>
  <si>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</si>
  <si>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</si>
  <si>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</si>
  <si>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</si>
  <si>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</si>
  <si>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</si>
  <si>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</si>
  <si>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</si>
  <si>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</si>
  <si>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</si>
  <si>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</si>
  <si>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</si>
  <si>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</si>
  <si>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</si>
  <si>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</si>
  <si>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</si>
  <si>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</si>
  <si>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</si>
  <si>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</si>
  <si>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</si>
  <si>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</si>
  <si>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</si>
  <si>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</si>
  <si>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</si>
  <si>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</si>
  <si>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</si>
  <si>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</si>
  <si>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</si>
  <si>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</si>
  <si>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</si>
  <si>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</si>
  <si>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</si>
  <si>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</si>
  <si>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</si>
  <si>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</si>
  <si>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</si>
  <si>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</si>
  <si>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</si>
  <si>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</si>
  <si>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</si>
  <si>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</si>
  <si>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</si>
  <si>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</si>
  <si>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</si>
  <si>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</si>
  <si>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</si>
  <si>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</si>
  <si>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</si>
  <si>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</si>
  <si>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</si>
  <si>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</si>
  <si>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</si>
  <si>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</si>
  <si>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</si>
  <si>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</si>
  <si>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</si>
  <si>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</si>
  <si>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</si>
  <si>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</si>
  <si>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</si>
  <si>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</si>
  <si>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</si>
  <si>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</si>
  <si>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</si>
  <si>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</si>
  <si>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</si>
  <si>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</si>
  <si>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</si>
  <si>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</si>
  <si>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</si>
  <si>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</si>
  <si>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</si>
  <si>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</si>
  <si>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</si>
  <si>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</si>
  <si>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</si>
  <si>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</si>
  <si>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</si>
  <si>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</si>
  <si>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</si>
  <si>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</si>
  <si>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</si>
  <si>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</si>
  <si>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</si>
  <si>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</si>
  <si>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</si>
  <si>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</si>
  <si>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</si>
  <si>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</si>
  <si>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</si>
  <si>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</si>
  <si>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</si>
  <si>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</si>
  <si>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</si>
  <si>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</si>
  <si>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</si>
  <si>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</si>
  <si>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</si>
  <si>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</si>
  <si>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</si>
  <si>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</si>
  <si>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</si>
  <si>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</si>
  <si>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</si>
  <si>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</si>
  <si>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</si>
  <si>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</si>
  <si>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</si>
  <si>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</si>
  <si>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</si>
  <si>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</si>
  <si>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</si>
  <si>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</si>
  <si>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</si>
  <si>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</si>
  <si>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</si>
  <si>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</si>
  <si>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</si>
  <si>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</si>
  <si>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</si>
  <si>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</si>
  <si>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</si>
  <si>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</si>
  <si>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</si>
  <si>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</si>
  <si>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</si>
  <si>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</si>
  <si>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</si>
  <si>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</si>
  <si>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</si>
  <si>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</si>
  <si>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</si>
  <si>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</si>
  <si>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</si>
  <si>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</si>
  <si>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</si>
  <si>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</si>
  <si>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</si>
  <si>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</si>
  <si>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</si>
  <si>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</si>
  <si>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</si>
  <si>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</si>
  <si>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</si>
  <si>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</si>
  <si>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</si>
  <si>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</si>
  <si>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</si>
  <si>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</si>
  <si>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</si>
  <si>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</si>
  <si>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</si>
  <si>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</si>
  <si>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</si>
  <si>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</si>
  <si>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</si>
  <si>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</si>
  <si>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</si>
  <si>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</si>
  <si>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</si>
  <si>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</si>
  <si>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</si>
  <si>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</si>
  <si>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</si>
  <si>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</si>
  <si>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</si>
  <si>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</si>
  <si>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</si>
  <si>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</si>
  <si>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</si>
  <si>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</si>
  <si>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</si>
  <si>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</si>
  <si>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</si>
  <si>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</si>
  <si>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</si>
  <si>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</si>
  <si>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</si>
  <si>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</si>
  <si>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</si>
  <si>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</si>
  <si>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</si>
  <si>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</si>
  <si>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</si>
  <si>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</si>
  <si>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</si>
  <si>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</si>
  <si>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</si>
  <si>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</si>
  <si>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</si>
  <si>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</si>
  <si>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</si>
  <si>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</si>
  <si>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</si>
  <si>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</si>
  <si>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</si>
  <si>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</si>
  <si>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</si>
  <si>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</si>
  <si>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</si>
  <si>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</si>
  <si>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</si>
  <si>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</si>
  <si>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</si>
  <si>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</si>
  <si>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</si>
  <si>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</si>
  <si>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</si>
  <si>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</si>
  <si>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</si>
  <si>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</si>
  <si>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</si>
  <si>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</si>
  <si>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</si>
  <si>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</si>
  <si>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</si>
  <si>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</si>
  <si>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</si>
  <si>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</si>
  <si>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</si>
  <si>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</si>
  <si>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</si>
  <si>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</si>
  <si>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</si>
  <si>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</si>
  <si>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</si>
  <si>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</si>
  <si>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</si>
  <si>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</si>
  <si>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</si>
  <si>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</si>
  <si>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</si>
  <si>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</si>
  <si>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</si>
  <si>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</si>
  <si>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</si>
  <si>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</si>
  <si>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</si>
  <si>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</si>
  <si>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</si>
  <si>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</si>
  <si>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</si>
  <si>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</si>
  <si>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</si>
  <si>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</si>
  <si>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</si>
  <si>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</si>
  <si>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</si>
  <si>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</si>
  <si>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</si>
  <si>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</si>
  <si>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</si>
  <si>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</si>
  <si>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</si>
  <si>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</si>
  <si>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</si>
  <si>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</si>
  <si>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</si>
  <si>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</si>
  <si>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</si>
  <si>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</si>
  <si>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</si>
  <si>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</si>
  <si>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</si>
  <si>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</si>
  <si>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</si>
  <si>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</si>
  <si>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</si>
  <si>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</si>
  <si>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</si>
  <si>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</si>
  <si>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</si>
  <si>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</si>
  <si>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</si>
  <si>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</si>
  <si>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</si>
  <si>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</si>
  <si>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</si>
  <si>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</si>
  <si>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</si>
  <si>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</si>
  <si>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</si>
  <si>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</si>
  <si>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</si>
  <si>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</si>
  <si>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</si>
  <si>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</si>
  <si>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</si>
  <si>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</si>
  <si>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</si>
  <si>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</si>
  <si>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</si>
  <si>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</si>
  <si>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</si>
  <si>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</si>
  <si>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</si>
  <si>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</si>
  <si>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</si>
  <si>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</si>
  <si>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</si>
  <si>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</si>
  <si>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</si>
  <si>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</si>
  <si>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</si>
  <si>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</si>
  <si>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</si>
  <si>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</si>
  <si>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</si>
  <si>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</si>
  <si>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</si>
  <si>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</si>
  <si>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</si>
  <si>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</si>
  <si>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</si>
  <si>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</si>
  <si>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</si>
  <si>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</si>
  <si>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</si>
  <si>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</si>
  <si>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</si>
  <si>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</si>
  <si>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</si>
  <si>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</si>
  <si>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</si>
  <si>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</si>
  <si>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</si>
  <si>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</si>
  <si>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</si>
  <si>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</si>
  <si>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</si>
  <si>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</si>
  <si>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</si>
  <si>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</si>
  <si>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</si>
  <si>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</si>
  <si>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</si>
  <si>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</si>
  <si>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</si>
  <si>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</si>
  <si>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</si>
  <si>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</si>
  <si>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</si>
  <si>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</si>
  <si>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</si>
  <si>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</si>
  <si>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</si>
  <si>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</si>
  <si>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</si>
  <si>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</si>
  <si>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</si>
  <si>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</si>
  <si>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</si>
  <si>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</si>
  <si>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</si>
  <si>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</si>
  <si>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</si>
  <si>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</si>
  <si>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</si>
  <si>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</si>
  <si>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</si>
  <si>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</si>
  <si>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</si>
  <si>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</si>
  <si>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</si>
  <si>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</si>
  <si>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</si>
  <si>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</si>
  <si>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</si>
  <si>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</si>
  <si>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</si>
  <si>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</si>
  <si>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</si>
  <si>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</si>
  <si>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</si>
  <si>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</si>
  <si>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</si>
  <si>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</si>
  <si>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</si>
  <si>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</si>
  <si>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</si>
  <si>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</si>
  <si>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</si>
  <si>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</si>
  <si>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</si>
  <si>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</si>
  <si>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</si>
  <si>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</si>
  <si>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</si>
  <si>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</si>
  <si>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</si>
  <si>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</si>
  <si>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</si>
  <si>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</si>
  <si>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</si>
  <si>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</si>
  <si>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</si>
  <si>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</si>
  <si>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</si>
  <si>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</si>
  <si>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</si>
  <si>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</si>
  <si>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</si>
  <si>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</si>
  <si>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</si>
  <si>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</si>
  <si>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</si>
  <si>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</si>
  <si>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</si>
  <si>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</si>
  <si>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</si>
  <si>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</si>
  <si>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</si>
  <si>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</si>
  <si>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</si>
  <si>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</si>
  <si>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</si>
  <si>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</si>
  <si>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</si>
  <si>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</si>
  <si>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</si>
  <si>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</si>
  <si>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</si>
  <si>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</si>
  <si>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</si>
  <si>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</si>
  <si>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</si>
  <si>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</si>
  <si>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</si>
  <si>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</si>
  <si>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</si>
  <si>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</si>
  <si>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</si>
  <si>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</si>
  <si>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</si>
  <si>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</si>
  <si>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</si>
  <si>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</si>
  <si>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</si>
  <si>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</si>
  <si>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</si>
  <si>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</si>
  <si>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</si>
  <si>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</si>
  <si>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</si>
  <si>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</si>
  <si>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</si>
  <si>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</si>
  <si>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</si>
  <si>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</si>
  <si>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</si>
  <si>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</si>
  <si>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</si>
  <si>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</si>
  <si>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</si>
  <si>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</si>
  <si>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</si>
  <si>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</si>
  <si>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</si>
  <si>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</si>
  <si>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</si>
  <si>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</si>
  <si>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</si>
  <si>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</si>
  <si>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</si>
  <si>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</si>
  <si>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</si>
  <si>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</si>
  <si>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</si>
  <si>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</si>
  <si>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</si>
  <si>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</si>
  <si>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</si>
  <si>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</si>
  <si>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</si>
  <si>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</si>
  <si>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</si>
  <si>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</si>
  <si>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</si>
  <si>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</si>
  <si>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</si>
  <si>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</si>
  <si>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</si>
  <si>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</si>
  <si>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</si>
  <si>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</si>
  <si>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</si>
  <si>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</si>
  <si>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</si>
  <si>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</si>
  <si>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</si>
  <si>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</si>
  <si>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</si>
  <si>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</si>
  <si>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</si>
  <si>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</si>
  <si>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</si>
  <si>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</si>
  <si>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</si>
  <si>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</si>
  <si>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</si>
  <si>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</si>
  <si>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</si>
  <si>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</si>
  <si>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</si>
  <si>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</si>
  <si>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</si>
  <si>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</si>
  <si>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</si>
  <si>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</si>
  <si>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</si>
  <si>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</si>
  <si>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</si>
  <si>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</si>
  <si>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</si>
  <si>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</si>
  <si>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</si>
  <si>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</si>
  <si>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</si>
  <si>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</si>
  <si>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</si>
  <si>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</si>
  <si>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</si>
  <si>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</si>
  <si>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</si>
  <si>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</si>
  <si>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</si>
  <si>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</si>
  <si>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</si>
  <si>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</si>
  <si>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</si>
  <si>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</si>
  <si>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</si>
  <si>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</si>
  <si>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</si>
  <si>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</si>
  <si>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</si>
  <si>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</si>
  <si>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</si>
  <si>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</si>
  <si>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</si>
  <si>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</si>
  <si>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</si>
  <si>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</si>
  <si>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</si>
  <si>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</si>
  <si>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</si>
  <si>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</si>
  <si>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</si>
  <si>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</si>
  <si>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</si>
  <si>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</si>
  <si>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</si>
  <si>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</si>
  <si>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</si>
  <si>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</si>
  <si>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</si>
  <si>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</si>
  <si>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</si>
  <si>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</si>
  <si>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</si>
  <si>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</si>
  <si>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</si>
  <si>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</si>
  <si>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</si>
  <si>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</si>
  <si>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</si>
  <si>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</si>
  <si>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</si>
  <si>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</si>
  <si>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</si>
  <si>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</si>
  <si>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</si>
  <si>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</si>
  <si>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</si>
  <si>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</si>
  <si>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</si>
  <si>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</si>
  <si>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</si>
  <si>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</si>
  <si>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</si>
  <si>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</si>
  <si>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</si>
  <si>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</si>
  <si>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</si>
  <si>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</si>
  <si>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</si>
  <si>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</si>
  <si>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</si>
  <si>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</si>
  <si>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</si>
  <si>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</si>
  <si>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</si>
  <si>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</si>
  <si>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</si>
  <si>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</si>
  <si>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</si>
  <si>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</si>
  <si>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</si>
  <si>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</si>
  <si>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</si>
  <si>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</si>
  <si>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</si>
  <si>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</si>
  <si>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</si>
  <si>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</si>
  <si>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</si>
  <si>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</si>
  <si>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</si>
  <si>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</si>
  <si>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</si>
  <si>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</si>
  <si>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</si>
  <si>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</si>
  <si>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</si>
  <si>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</si>
  <si>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</si>
  <si>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</si>
  <si>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</si>
  <si>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</si>
  <si>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</si>
  <si>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</si>
  <si>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</si>
  <si>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</si>
  <si>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</si>
  <si>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</si>
  <si>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</si>
  <si>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</si>
  <si>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</si>
  <si>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</si>
  <si>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</si>
  <si>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</si>
  <si>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</si>
  <si>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</si>
  <si>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</si>
  <si>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</si>
  <si>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</si>
  <si>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</si>
  <si>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</si>
  <si>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</si>
  <si>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</si>
  <si>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</si>
  <si>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</si>
  <si>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</si>
  <si>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</si>
  <si>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</si>
  <si>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</si>
  <si>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</si>
  <si>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</si>
  <si>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</si>
  <si>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</si>
  <si>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</si>
  <si>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</si>
  <si>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</si>
  <si>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</si>
  <si>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</si>
  <si>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</si>
  <si>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</si>
  <si>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</si>
  <si>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</si>
  <si>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</si>
  <si>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</si>
  <si>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</si>
  <si>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</si>
  <si>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</si>
  <si>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</si>
  <si>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</si>
  <si>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</si>
  <si>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</si>
  <si>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</si>
  <si>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</si>
  <si>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</si>
  <si>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</si>
  <si>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</si>
  <si>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</si>
  <si>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</si>
  <si>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</si>
  <si>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</si>
  <si>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</si>
  <si>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</si>
  <si>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</si>
  <si>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</si>
  <si>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</si>
  <si>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</si>
  <si>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</si>
  <si>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</si>
  <si>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</si>
  <si>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</si>
  <si>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</si>
  <si>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</si>
  <si>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</si>
  <si>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</si>
  <si>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</si>
  <si>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</si>
  <si>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</si>
  <si>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</si>
  <si>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</si>
  <si>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</si>
  <si>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</si>
  <si>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</si>
  <si>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</si>
  <si>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</si>
  <si>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</si>
  <si>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</si>
  <si>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</si>
  <si>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</si>
  <si>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</si>
  <si>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</si>
  <si>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</si>
  <si>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</si>
  <si>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</si>
  <si>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</si>
  <si>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</si>
  <si>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</si>
  <si>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</si>
  <si>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</si>
  <si>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</si>
  <si>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</si>
  <si>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</si>
  <si>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</si>
  <si>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</si>
  <si>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</si>
  <si>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</si>
  <si>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</si>
  <si>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</si>
  <si>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</si>
  <si>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</si>
  <si>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</si>
  <si>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</si>
  <si>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</si>
  <si>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</si>
  <si>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</si>
  <si>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</si>
  <si>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</si>
  <si>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</si>
  <si>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</si>
  <si>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</si>
  <si>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</si>
  <si>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</si>
  <si>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</si>
  <si>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</si>
  <si>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</si>
  <si>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</si>
  <si>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</si>
  <si>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</si>
  <si>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</si>
  <si>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</si>
  <si>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</si>
  <si>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</si>
  <si>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</si>
  <si>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</si>
  <si>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</si>
  <si>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</si>
  <si>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</si>
  <si>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</si>
  <si>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</si>
  <si>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</si>
  <si>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</si>
  <si>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</si>
  <si>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</si>
  <si>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</si>
  <si>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</si>
  <si>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</si>
  <si>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</si>
  <si>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</si>
  <si>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</si>
  <si>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</si>
  <si>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</si>
  <si>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</si>
  <si>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</si>
  <si>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</si>
  <si>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</si>
  <si>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</si>
  <si>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</si>
  <si>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</si>
  <si>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</si>
  <si>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</si>
  <si>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</si>
  <si>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</si>
  <si>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</si>
  <si>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</si>
  <si>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</si>
  <si>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</si>
  <si>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</si>
  <si>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</si>
  <si>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</si>
  <si>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</si>
  <si>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</si>
  <si>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</si>
  <si>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</si>
  <si>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</si>
  <si>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</si>
  <si>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</si>
  <si>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</si>
  <si>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</si>
  <si>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</si>
  <si>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</si>
  <si>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</si>
  <si>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</si>
  <si>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</si>
  <si>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</si>
  <si>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</si>
  <si>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</si>
  <si>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</si>
  <si>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</si>
  <si>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</si>
  <si>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</si>
  <si>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</si>
  <si>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</si>
  <si>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</si>
  <si>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</si>
  <si>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</si>
  <si>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</si>
  <si>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</si>
  <si>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</si>
  <si>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</si>
  <si>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</si>
  <si>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</si>
  <si>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</si>
  <si>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</si>
  <si>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</si>
  <si>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</si>
  <si>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</si>
  <si>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</si>
  <si>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</si>
  <si>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</si>
  <si>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</si>
  <si>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</si>
  <si>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</si>
  <si>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</si>
  <si>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</si>
  <si>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</si>
  <si>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</si>
  <si>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</si>
  <si>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</si>
  <si>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</si>
  <si>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</si>
  <si>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</si>
  <si>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</si>
  <si>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</si>
  <si>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</si>
  <si>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</si>
  <si>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</si>
  <si>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</si>
  <si>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</si>
  <si>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</si>
  <si>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</si>
  <si>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</si>
  <si>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</si>
  <si>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</si>
  <si>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</si>
  <si>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</si>
  <si>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</si>
  <si>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</si>
  <si>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</si>
  <si>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</si>
  <si>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</si>
  <si>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</si>
  <si>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</si>
  <si>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</si>
  <si>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</si>
  <si>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</si>
  <si>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</si>
  <si>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</si>
  <si>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</si>
  <si>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</si>
  <si>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</si>
  <si>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</si>
  <si>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</si>
  <si>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</si>
  <si>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</si>
  <si>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</si>
  <si>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</si>
  <si>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</si>
  <si>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</si>
  <si>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</si>
  <si>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</si>
  <si>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</si>
  <si>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</si>
  <si>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</si>
  <si>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</si>
  <si>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</si>
  <si>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</si>
  <si>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</si>
  <si>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</si>
  <si>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</si>
  <si>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</si>
  <si>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</si>
  <si>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</si>
  <si>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</si>
  <si>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</si>
  <si>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</si>
  <si>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</si>
  <si>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</si>
  <si>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</si>
  <si>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</si>
  <si>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</si>
  <si>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</si>
  <si>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</si>
  <si>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</si>
  <si>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</si>
  <si>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</si>
  <si>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</si>
  <si>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</si>
  <si>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</si>
  <si>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</si>
  <si>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</si>
  <si>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</si>
  <si>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</si>
  <si>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</si>
  <si>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</si>
  <si>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</si>
  <si>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</si>
  <si>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</si>
  <si>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</si>
  <si>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</si>
  <si>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</si>
  <si>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</si>
  <si>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</si>
  <si>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</si>
  <si>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</si>
  <si>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</si>
  <si>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</si>
  <si>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</si>
  <si>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</si>
  <si>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</si>
  <si>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</si>
  <si>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</si>
  <si>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</si>
  <si>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</si>
  <si>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</si>
  <si>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</si>
  <si>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</si>
  <si>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</si>
  <si>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</si>
  <si>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</si>
  <si>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</si>
  <si>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</si>
  <si>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</si>
  <si>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</si>
  <si>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</si>
  <si>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</si>
  <si>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</si>
  <si>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</si>
  <si>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</si>
  <si>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</si>
  <si>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</si>
  <si>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</si>
  <si>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</si>
  <si>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</si>
  <si>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</si>
  <si>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</si>
  <si>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</si>
  <si>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</si>
  <si>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</si>
  <si>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</si>
  <si>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</si>
  <si>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</si>
  <si>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</si>
  <si>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</si>
  <si>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</si>
  <si>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</si>
  <si>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</si>
  <si>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</si>
  <si>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</si>
  <si>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</si>
  <si>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</si>
  <si>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</si>
  <si>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</si>
  <si>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</si>
  <si>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</si>
  <si>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</si>
  <si>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</si>
  <si>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</si>
  <si>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</si>
  <si>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</si>
  <si>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</si>
  <si>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</si>
  <si>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</si>
  <si>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</si>
  <si>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</si>
  <si>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</si>
  <si>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</si>
  <si>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</si>
  <si>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</si>
  <si>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</si>
  <si>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</si>
  <si>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</si>
  <si>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</si>
  <si>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</si>
  <si>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</si>
  <si>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</si>
  <si>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</si>
  <si>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</si>
  <si>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</si>
  <si>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</si>
  <si>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</si>
  <si>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</si>
  <si>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</si>
  <si>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</si>
  <si>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</si>
  <si>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</si>
  <si>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</si>
  <si>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</si>
  <si>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</si>
  <si>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</si>
  <si>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</si>
  <si>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</si>
  <si>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</si>
  <si>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</si>
  <si>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</si>
  <si>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</si>
  <si>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</si>
  <si>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</si>
  <si>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</si>
  <si>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</si>
  <si>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</si>
  <si>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</si>
  <si>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</si>
  <si>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</si>
  <si>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</si>
  <si>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</si>
  <si>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</si>
  <si>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</si>
  <si>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</si>
  <si>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</si>
  <si>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</si>
  <si>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</si>
  <si>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</si>
  <si>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</si>
  <si>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</si>
  <si>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</si>
  <si>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</si>
  <si>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</si>
  <si>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</si>
  <si>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</si>
  <si>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</si>
  <si>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</si>
  <si>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</si>
  <si>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</si>
  <si>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</si>
  <si>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</si>
  <si>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</si>
  <si>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</si>
  <si>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</si>
  <si>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</si>
  <si>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</si>
  <si>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</si>
  <si>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</si>
  <si>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</si>
  <si>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</si>
  <si>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</si>
  <si>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</si>
  <si>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</si>
  <si>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</si>
  <si>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</si>
  <si>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</si>
  <si>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</si>
  <si>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</si>
  <si>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</si>
  <si>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</si>
  <si>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</si>
  <si>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</si>
  <si>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</si>
  <si>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</si>
  <si>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</si>
  <si>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</si>
  <si>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</si>
  <si>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</si>
  <si>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</si>
  <si>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</si>
  <si>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</si>
  <si>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</si>
  <si>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</si>
  <si>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</si>
  <si>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</si>
  <si>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</si>
  <si>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</si>
  <si>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</si>
  <si>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</si>
  <si>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</si>
  <si>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</si>
  <si>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</si>
  <si>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</si>
  <si>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</si>
  <si>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</si>
  <si>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</si>
  <si>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</si>
  <si>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</si>
  <si>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</si>
  <si>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</si>
  <si>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</si>
  <si>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</si>
  <si>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</si>
  <si>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</si>
  <si>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</si>
  <si>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</si>
  <si>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</si>
  <si>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</si>
  <si>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</si>
  <si>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</si>
  <si>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</si>
  <si>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</si>
  <si>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</si>
  <si>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</si>
  <si>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</si>
  <si>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</si>
  <si>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</si>
  <si>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</si>
  <si>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</si>
  <si>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</si>
  <si>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</si>
  <si>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</si>
  <si>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</si>
  <si>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</si>
  <si>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</si>
  <si>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</si>
  <si>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</si>
  <si>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</si>
  <si>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</si>
  <si>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</si>
  <si>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</si>
  <si>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</si>
  <si>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</si>
  <si>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</si>
  <si>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</si>
  <si>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</si>
  <si>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</si>
  <si>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</si>
  <si>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</si>
  <si>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</si>
  <si>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</si>
  <si>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</si>
  <si>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</si>
  <si>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</si>
  <si>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</si>
  <si>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</si>
  <si>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</si>
  <si>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</si>
  <si>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</si>
  <si>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</si>
  <si>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</si>
  <si>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</si>
  <si>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</si>
  <si>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</si>
  <si>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</si>
  <si>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</si>
  <si>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</si>
  <si>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</si>
  <si>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</si>
  <si>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</si>
  <si>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</si>
  <si>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</si>
  <si>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</si>
  <si>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</si>
  <si>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</si>
  <si>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</si>
  <si>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</si>
  <si>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</si>
  <si>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</si>
  <si>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</si>
  <si>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</si>
  <si>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</si>
  <si>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</si>
  <si>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</si>
  <si>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</si>
  <si>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</si>
  <si>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</si>
  <si>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</si>
  <si>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</si>
  <si>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</si>
  <si>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</si>
  <si>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</si>
  <si>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</si>
  <si>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</si>
  <si>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</si>
  <si>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</si>
  <si>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</si>
  <si>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</si>
  <si>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</si>
  <si>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</si>
  <si>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</si>
  <si>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</si>
  <si>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</si>
  <si>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</si>
  <si>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</si>
  <si>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</si>
  <si>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</si>
  <si>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</si>
  <si>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</si>
  <si>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</si>
  <si>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</si>
  <si>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</si>
  <si>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</si>
  <si>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</si>
  <si>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</si>
  <si>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</si>
  <si>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</si>
  <si>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</si>
  <si>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</si>
  <si>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</si>
  <si>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</si>
  <si>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</si>
  <si>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</si>
  <si>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</si>
  <si>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</si>
  <si>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</si>
  <si>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</si>
  <si>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</si>
  <si>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</si>
  <si>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</si>
  <si>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</si>
  <si>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</si>
  <si>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</si>
  <si>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</si>
  <si>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</si>
  <si>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</si>
  <si>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</si>
  <si>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</si>
  <si>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</si>
  <si>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</si>
  <si>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</si>
  <si>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</si>
  <si>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</si>
  <si>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</si>
  <si>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</si>
  <si>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</si>
  <si>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</si>
  <si>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</si>
  <si>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</si>
  <si>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</si>
  <si>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</si>
  <si>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</si>
  <si>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</si>
  <si>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</si>
  <si>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</si>
  <si>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</si>
  <si>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</si>
  <si>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</si>
  <si>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</si>
  <si>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</si>
  <si>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</si>
  <si>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</si>
  <si>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</si>
  <si>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</si>
  <si>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</si>
  <si>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</si>
  <si>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</si>
  <si>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</si>
  <si>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</si>
  <si>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</si>
  <si>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</si>
  <si>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</si>
  <si>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</si>
  <si>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</si>
  <si>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</si>
  <si>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</si>
  <si>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</si>
  <si>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</si>
  <si>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</si>
  <si>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</si>
  <si>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</si>
  <si>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</si>
  <si>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</si>
  <si>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</si>
  <si>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</si>
  <si>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</si>
  <si>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</si>
  <si>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</si>
  <si>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</si>
  <si>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</si>
  <si>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</si>
  <si>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</si>
  <si>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</si>
  <si>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</si>
  <si>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</si>
  <si>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</si>
  <si>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</si>
  <si>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</si>
  <si>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</si>
  <si>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</si>
  <si>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</si>
  <si>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</si>
  <si>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</si>
  <si>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</si>
  <si>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</si>
  <si>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</si>
  <si>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</si>
  <si>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</si>
  <si>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</si>
  <si>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</si>
  <si>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</si>
  <si>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</si>
  <si>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</si>
  <si>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</si>
  <si>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</si>
  <si>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</si>
  <si>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</si>
  <si>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</si>
  <si>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</si>
  <si>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</si>
  <si>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</si>
  <si>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</si>
  <si>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</si>
  <si>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</si>
  <si>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</si>
  <si>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</si>
  <si>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</si>
  <si>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</si>
  <si>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</si>
  <si>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</si>
  <si>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</si>
  <si>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</si>
  <si>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</si>
  <si>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</si>
  <si>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</si>
  <si>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</si>
  <si>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</si>
  <si>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</si>
  <si>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</si>
  <si>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</si>
  <si>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</si>
  <si>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</si>
  <si>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</si>
  <si>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</si>
  <si>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</si>
  <si>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</si>
  <si>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</si>
  <si>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</si>
  <si>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</si>
  <si>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</si>
  <si>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</si>
  <si>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</si>
  <si>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</si>
  <si>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</si>
  <si>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</si>
  <si>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</si>
  <si>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</si>
  <si>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</si>
  <si>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</si>
  <si>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</si>
  <si>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</si>
  <si>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</si>
  <si>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</si>
  <si>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</si>
  <si>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</si>
  <si>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</si>
  <si>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</si>
  <si>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</si>
  <si>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</si>
  <si>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</si>
  <si>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</si>
  <si>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</si>
  <si>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</si>
  <si>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</si>
  <si>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</si>
  <si>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</si>
  <si>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</si>
  <si>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</si>
  <si>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</si>
  <si>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</si>
  <si>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</si>
  <si>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</si>
  <si>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</si>
  <si>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</si>
  <si>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</si>
  <si>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</si>
  <si>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</si>
  <si>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</si>
  <si>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</si>
  <si>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</si>
  <si>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</si>
  <si>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</si>
  <si>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</si>
  <si>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</si>
  <si>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</si>
  <si>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</si>
  <si>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</si>
  <si>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</si>
  <si>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</si>
  <si>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</si>
  <si>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</si>
  <si>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</si>
  <si>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</si>
  <si>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</si>
  <si>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</si>
  <si>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</si>
  <si>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</si>
  <si>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</si>
  <si>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</si>
  <si>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</si>
  <si>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</si>
  <si>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</si>
  <si>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</si>
  <si>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</si>
  <si>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</si>
  <si>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</si>
  <si>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</si>
  <si>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</si>
  <si>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</si>
  <si>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</si>
  <si>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</si>
  <si>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</si>
  <si>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</si>
  <si>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</si>
  <si>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</si>
  <si>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</si>
  <si>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</si>
  <si>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</si>
  <si>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</si>
  <si>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</si>
  <si>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</si>
  <si>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</si>
  <si>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</si>
  <si>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</si>
  <si>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</si>
  <si>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</si>
  <si>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</si>
  <si>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</si>
  <si>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</si>
  <si>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</si>
  <si>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</si>
  <si>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</si>
  <si>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</si>
  <si>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</si>
  <si>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</si>
  <si>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</si>
  <si>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</si>
  <si>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</si>
  <si>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</si>
  <si>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</si>
  <si>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</si>
  <si>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</si>
  <si>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</si>
  <si>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</si>
  <si>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</si>
  <si>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</si>
  <si>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</si>
  <si>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</si>
  <si>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</si>
  <si>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</si>
  <si>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</si>
  <si>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</si>
  <si>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</si>
  <si>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</si>
  <si>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</si>
  <si>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</si>
  <si>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</si>
  <si>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</si>
  <si>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</si>
  <si>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</si>
  <si>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</si>
  <si>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</si>
  <si>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</si>
  <si>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</si>
  <si>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</si>
  <si>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</si>
  <si>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</si>
  <si>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</si>
  <si>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</si>
  <si>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</si>
  <si>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</si>
  <si>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</si>
  <si>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</si>
  <si>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</si>
  <si>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</si>
  <si>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</si>
  <si>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</si>
  <si>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</si>
  <si>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</si>
  <si>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</si>
  <si>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</si>
  <si>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</si>
  <si>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</si>
  <si>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</si>
  <si>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</si>
  <si>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</si>
  <si>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</si>
  <si>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</si>
  <si>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</si>
  <si>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</si>
  <si>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</si>
  <si>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</si>
  <si>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</si>
  <si>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</si>
  <si>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</si>
  <si>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</si>
  <si>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</si>
  <si>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</si>
  <si>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</si>
  <si>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</si>
  <si>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</si>
  <si>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</si>
  <si>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</si>
  <si>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</si>
  <si>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</si>
  <si>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</si>
  <si>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</si>
  <si>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</si>
  <si>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</si>
  <si>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</si>
  <si>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</si>
  <si>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</si>
  <si>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</si>
  <si>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</si>
  <si>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</si>
  <si>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</si>
  <si>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</si>
  <si>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</si>
  <si>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</si>
  <si>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</si>
  <si>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</si>
  <si>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</si>
  <si>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</si>
  <si>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</si>
  <si>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</si>
  <si>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</si>
  <si>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</si>
  <si>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</si>
  <si>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</si>
  <si>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</si>
  <si>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</si>
  <si>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</si>
  <si>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</si>
  <si>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</si>
  <si>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</si>
  <si>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</si>
  <si>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</si>
  <si>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</si>
  <si>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</si>
  <si>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</si>
  <si>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</si>
  <si>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</si>
  <si>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</si>
  <si>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</si>
  <si>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</si>
  <si>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</si>
  <si>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</si>
  <si>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</si>
  <si>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</si>
  <si>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</si>
  <si>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</si>
  <si>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</si>
  <si>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</si>
  <si>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</si>
  <si>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</si>
  <si>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</si>
  <si>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</si>
  <si>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</si>
  <si>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</si>
  <si>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</si>
  <si>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</si>
  <si>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</si>
  <si>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</si>
  <si>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</si>
  <si>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</si>
  <si>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</si>
  <si>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</si>
  <si>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</si>
  <si>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</si>
  <si>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</si>
  <si>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</si>
  <si>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</si>
  <si>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</si>
  <si>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</si>
  <si>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</si>
  <si>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</si>
  <si>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</si>
  <si>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</si>
  <si>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</si>
  <si>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</si>
  <si>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</si>
  <si>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</si>
  <si>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</si>
  <si>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</si>
  <si>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</si>
  <si>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</si>
  <si>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</si>
  <si>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</si>
  <si>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</si>
  <si>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</si>
  <si>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</si>
  <si>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</si>
  <si>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</si>
  <si>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</si>
  <si>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</si>
  <si>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</si>
  <si>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</si>
  <si>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</si>
  <si>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</si>
  <si>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</si>
  <si>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</si>
  <si>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</si>
  <si>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</si>
  <si>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</si>
  <si>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</si>
  <si>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</si>
  <si>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</si>
  <si>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</si>
  <si>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</si>
  <si>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</si>
  <si>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</si>
  <si>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</si>
  <si>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</si>
  <si>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</si>
  <si>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</si>
  <si>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</si>
  <si>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</si>
  <si>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</si>
  <si>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</si>
  <si>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</si>
  <si>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</si>
  <si>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</si>
  <si>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</si>
  <si>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</si>
  <si>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</si>
  <si>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</si>
  <si>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</si>
  <si>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</si>
  <si>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</si>
  <si>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</si>
  <si>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</si>
  <si>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</si>
  <si>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</si>
  <si>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</si>
  <si>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</si>
  <si>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</si>
  <si>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</si>
  <si>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</si>
  <si>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</si>
  <si>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</si>
  <si>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</si>
  <si>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</si>
  <si>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</si>
  <si>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</si>
  <si>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</si>
  <si>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</si>
  <si>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</si>
  <si>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</si>
  <si>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</si>
  <si>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</si>
  <si>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</si>
  <si>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</si>
  <si>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</si>
  <si>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</si>
  <si>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</si>
  <si>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</si>
  <si>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</si>
  <si>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</si>
  <si>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</si>
  <si>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</si>
  <si>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</si>
  <si>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</si>
  <si>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</si>
  <si>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</si>
  <si>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</si>
  <si>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</si>
  <si>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</si>
  <si>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</si>
  <si>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</si>
  <si>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</si>
  <si>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</si>
  <si>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</si>
  <si>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</si>
  <si>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</si>
  <si>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</si>
  <si>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</si>
  <si>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</si>
  <si>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</si>
  <si>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</si>
  <si>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</si>
  <si>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</si>
  <si>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</si>
  <si>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</si>
  <si>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</si>
  <si>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</si>
  <si>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</si>
  <si>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</si>
  <si>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</si>
  <si>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</si>
  <si>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</si>
  <si>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</si>
  <si>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</si>
  <si>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</si>
  <si>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</si>
  <si>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</si>
  <si>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</si>
  <si>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</si>
  <si>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</si>
  <si>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</si>
  <si>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</si>
  <si>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</si>
  <si>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</si>
  <si>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</si>
  <si>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</si>
  <si>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</si>
  <si>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</si>
  <si>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</si>
  <si>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</si>
  <si>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</si>
  <si>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</si>
  <si>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</si>
  <si>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</si>
  <si>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</si>
  <si>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</si>
  <si>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</si>
  <si>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</si>
  <si>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</si>
  <si>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</si>
  <si>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</si>
  <si>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</si>
  <si>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</si>
  <si>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</si>
  <si>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</si>
  <si>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</si>
  <si>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</si>
  <si>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</si>
  <si>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</si>
  <si>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</si>
  <si>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</si>
  <si>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</si>
  <si>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</si>
  <si>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</si>
  <si>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</si>
  <si>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</si>
  <si>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</si>
  <si>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</si>
  <si>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</si>
  <si>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</si>
  <si>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</si>
  <si>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</si>
  <si>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</si>
  <si>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</si>
  <si>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</si>
  <si>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</si>
  <si>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</si>
  <si>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</si>
  <si>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</si>
  <si>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</si>
  <si>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</si>
  <si>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</si>
  <si>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</si>
  <si>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</si>
  <si>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</si>
  <si>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</si>
  <si>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</si>
  <si>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</si>
  <si>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</si>
  <si>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</si>
  <si>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</si>
  <si>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</si>
  <si>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</si>
  <si>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</si>
  <si>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</si>
  <si>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</si>
  <si>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</si>
  <si>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</si>
  <si>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</si>
  <si>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</si>
  <si>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</si>
  <si>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</si>
  <si>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</si>
  <si>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</si>
  <si>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</si>
  <si>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</si>
  <si>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</si>
  <si>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</si>
  <si>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</si>
  <si>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</si>
  <si>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</si>
  <si>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</si>
  <si>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</si>
  <si>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</si>
  <si>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</si>
  <si>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</si>
  <si>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</si>
  <si>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</si>
  <si>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</si>
  <si>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</si>
  <si>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</si>
  <si>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</si>
  <si>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</si>
  <si>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</si>
  <si>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</si>
  <si>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</si>
  <si>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</si>
  <si>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</si>
  <si>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</si>
  <si>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</si>
  <si>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</si>
  <si>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</si>
  <si>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</si>
  <si>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</si>
  <si>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</si>
  <si>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</si>
  <si>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</si>
  <si>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</si>
  <si>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</si>
  <si>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</si>
  <si>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</si>
  <si>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</si>
  <si>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</si>
  <si>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</si>
  <si>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</si>
  <si>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</si>
  <si>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</si>
  <si>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</si>
  <si>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</si>
  <si>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</si>
  <si>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</si>
  <si>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</si>
  <si>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</si>
  <si>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</si>
  <si>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</si>
  <si>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</si>
  <si>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</si>
  <si>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</si>
  <si>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</si>
  <si>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</si>
  <si>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</si>
  <si>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</si>
  <si>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</si>
  <si>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</si>
  <si>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</si>
  <si>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</si>
  <si>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</si>
  <si>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</si>
  <si>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</si>
  <si>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</si>
  <si>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</si>
  <si>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</si>
  <si>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</si>
  <si>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</si>
  <si>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</si>
  <si>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</si>
  <si>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</si>
  <si>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</si>
  <si>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</si>
  <si>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</si>
  <si>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</si>
  <si>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</si>
  <si>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</si>
  <si>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</si>
  <si>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</si>
  <si>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</si>
  <si>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</si>
  <si>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</si>
  <si>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</si>
  <si>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</si>
  <si>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</si>
  <si>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</si>
  <si>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</si>
  <si>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</si>
  <si>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</si>
  <si>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</si>
  <si>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</si>
  <si>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</si>
  <si>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</si>
  <si>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</si>
  <si>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</si>
  <si>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</si>
  <si>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</si>
  <si>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</si>
  <si>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</si>
  <si>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</si>
  <si>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</si>
  <si>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</si>
  <si>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</si>
  <si>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</si>
  <si>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</si>
  <si>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</si>
  <si>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</si>
  <si>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</si>
  <si>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</si>
  <si>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</si>
  <si>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</si>
  <si>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</si>
  <si>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</si>
  <si>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</si>
  <si>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</si>
  <si>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</si>
  <si>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</si>
  <si>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</si>
  <si>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</si>
  <si>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</si>
  <si>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</si>
  <si>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</si>
  <si>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</si>
  <si>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</si>
  <si>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</si>
  <si>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</si>
  <si>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</si>
  <si>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</si>
  <si>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</si>
  <si>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</si>
  <si>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</si>
  <si>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</si>
  <si>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</si>
  <si>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</si>
  <si>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</si>
  <si>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</si>
  <si>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</si>
  <si>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</si>
  <si>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</si>
  <si>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</si>
  <si>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</si>
  <si>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</si>
  <si>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</si>
  <si>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</si>
  <si>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</si>
  <si>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</si>
  <si>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</si>
  <si>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</si>
  <si>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</si>
  <si>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</si>
  <si>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</si>
  <si>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</si>
  <si>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</si>
  <si>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</si>
  <si>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</si>
  <si>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</si>
  <si>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</si>
  <si>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</si>
  <si>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</si>
  <si>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</si>
  <si>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</si>
  <si>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</si>
  <si>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</si>
  <si>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</si>
  <si>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</si>
  <si>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</si>
  <si>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</si>
  <si>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</si>
  <si>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</si>
  <si>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</si>
  <si>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</si>
  <si>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</si>
  <si>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</si>
  <si>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</si>
  <si>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</si>
  <si>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</si>
  <si>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</si>
  <si>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</si>
  <si>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</si>
  <si>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</si>
  <si>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</si>
  <si>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</si>
  <si>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</si>
  <si>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</si>
  <si>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</si>
  <si>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</si>
  <si>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</si>
  <si>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</si>
  <si>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</si>
  <si>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</si>
  <si>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</si>
  <si>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</si>
  <si>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</si>
  <si>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</si>
  <si>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</si>
  <si>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</si>
  <si>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</si>
  <si>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</si>
  <si>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</si>
  <si>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</si>
  <si>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</si>
  <si>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</si>
  <si>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</si>
  <si>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</si>
  <si>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</si>
  <si>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</si>
  <si>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</si>
  <si>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</si>
  <si>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</si>
  <si>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</si>
  <si>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</si>
  <si>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</si>
  <si>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</si>
  <si>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</si>
  <si>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</si>
  <si>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</si>
  <si>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</si>
  <si>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</si>
  <si>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</si>
  <si>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</si>
  <si>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</si>
  <si>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</si>
  <si>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</si>
  <si>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</si>
  <si>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</si>
  <si>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</si>
  <si>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</si>
  <si>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</si>
  <si>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</si>
  <si>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</si>
  <si>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</si>
  <si>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</si>
  <si>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</si>
  <si>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</si>
  <si>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</si>
  <si>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</si>
  <si>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</si>
  <si>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</si>
  <si>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</si>
  <si>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</si>
  <si>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</si>
  <si>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</si>
  <si>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</si>
  <si>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</si>
  <si>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</si>
  <si>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</si>
  <si>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</si>
  <si>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</si>
  <si>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</si>
  <si>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</si>
  <si>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</si>
  <si>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</si>
  <si>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</si>
  <si>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</si>
  <si>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</si>
  <si>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</si>
  <si>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</si>
  <si>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</si>
  <si>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</si>
  <si>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</si>
  <si>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</si>
  <si>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</si>
  <si>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</si>
  <si>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</si>
  <si>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</si>
  <si>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</si>
  <si>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</si>
  <si>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</si>
  <si>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</si>
  <si>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</si>
  <si>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</si>
  <si>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</si>
  <si>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</si>
  <si>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</si>
  <si>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</si>
  <si>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</si>
  <si>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</si>
  <si>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</si>
  <si>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</si>
  <si>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</si>
  <si>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</si>
  <si>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</si>
  <si>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</si>
  <si>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</si>
  <si>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</si>
  <si>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</si>
  <si>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</si>
  <si>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</si>
  <si>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</si>
  <si>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</si>
  <si>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</si>
  <si>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</si>
  <si>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</si>
  <si>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</si>
  <si>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</si>
  <si>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</si>
  <si>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</si>
  <si>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</si>
  <si>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</si>
  <si>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</si>
  <si>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</si>
  <si>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</si>
  <si>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</si>
  <si>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</si>
  <si>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</si>
  <si>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</si>
  <si>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</si>
  <si>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</si>
  <si>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</si>
  <si>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</si>
  <si>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</si>
  <si>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</si>
  <si>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</si>
  <si>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</si>
  <si>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</si>
  <si>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</si>
  <si>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</si>
  <si>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</si>
  <si>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</si>
  <si>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</si>
  <si>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</si>
  <si>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</si>
  <si>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</si>
  <si>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</si>
  <si>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</si>
  <si>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</si>
  <si>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</si>
  <si>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</si>
  <si>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</si>
  <si>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</si>
  <si>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</si>
  <si>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</si>
  <si>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</si>
  <si>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</si>
  <si>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</si>
  <si>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</si>
  <si>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</si>
  <si>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</si>
  <si>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</si>
  <si>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</si>
  <si>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</si>
  <si>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</si>
  <si>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</si>
  <si>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</si>
  <si>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</si>
  <si>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</si>
  <si>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</si>
  <si>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</si>
  <si>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</si>
  <si>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</si>
  <si>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</si>
  <si>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</si>
  <si>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</si>
  <si>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</si>
  <si>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</si>
  <si>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</si>
  <si>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</si>
  <si>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</si>
  <si>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</si>
  <si>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</si>
  <si>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</si>
  <si>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</si>
  <si>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</si>
  <si>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</si>
  <si>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</si>
  <si>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</si>
  <si>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</si>
  <si>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</si>
  <si>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</si>
  <si>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</si>
  <si>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</si>
  <si>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</si>
  <si>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</si>
  <si>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</si>
  <si>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</si>
  <si>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</si>
  <si>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</si>
  <si>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</si>
  <si>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</si>
  <si>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</si>
  <si>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</si>
  <si>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</si>
  <si>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</si>
  <si>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</si>
  <si>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</si>
  <si>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</si>
  <si>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</si>
  <si>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</si>
  <si>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</si>
  <si>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</si>
  <si>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</si>
  <si>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</si>
  <si>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</si>
  <si>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</si>
  <si>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</si>
  <si>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</si>
  <si>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</si>
  <si>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</si>
  <si>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</si>
  <si>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</si>
  <si>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</si>
  <si>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</si>
  <si>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</si>
  <si>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</si>
  <si>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</si>
  <si>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</si>
  <si>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</si>
  <si>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</si>
  <si>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</si>
  <si>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</si>
  <si>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</si>
  <si>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</si>
  <si>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</si>
  <si>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</si>
  <si>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</si>
  <si>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</si>
  <si>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</si>
  <si>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</si>
  <si>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</si>
  <si>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</si>
  <si>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</si>
  <si>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</si>
  <si>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</si>
  <si>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</si>
  <si>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</si>
  <si>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</si>
  <si>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</si>
  <si>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</si>
  <si>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</si>
  <si>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</si>
  <si>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</si>
  <si>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</si>
  <si>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</si>
  <si>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</si>
  <si>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</si>
  <si>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</si>
  <si>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</si>
  <si>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</si>
  <si>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</si>
  <si>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</si>
  <si>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</si>
  <si>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</si>
  <si>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</si>
  <si>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</si>
  <si>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</si>
  <si>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</si>
  <si>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</si>
  <si>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</si>
  <si>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</si>
  <si>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</si>
  <si>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</si>
  <si>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</si>
  <si>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</si>
  <si>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</si>
  <si>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</si>
  <si>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</si>
  <si>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</si>
  <si>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</si>
  <si>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</si>
  <si>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</si>
  <si>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</si>
  <si>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</si>
  <si>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</si>
  <si>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</si>
  <si>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</si>
  <si>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</si>
  <si>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</si>
  <si>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</si>
  <si>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</si>
  <si>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</si>
  <si>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</si>
  <si>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</si>
  <si>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</si>
  <si>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</si>
  <si>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</si>
  <si>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</si>
  <si>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</si>
  <si>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</si>
  <si>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</si>
  <si>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</si>
  <si>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</si>
  <si>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</si>
  <si>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</si>
  <si>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</si>
  <si>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</si>
  <si>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</si>
  <si>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</si>
  <si>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</si>
  <si>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</si>
  <si>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</si>
  <si>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</si>
  <si>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</si>
  <si>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</si>
  <si>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</si>
  <si>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</si>
  <si>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</si>
  <si>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</si>
  <si>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</si>
  <si>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</si>
  <si>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</si>
  <si>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</si>
  <si>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</si>
  <si>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</si>
  <si>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</si>
  <si>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</si>
  <si>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</si>
  <si>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</si>
  <si>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</si>
  <si>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</si>
  <si>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</si>
  <si>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</si>
  <si>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</si>
  <si>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</si>
  <si>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</si>
  <si>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</si>
  <si>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</si>
  <si>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</si>
  <si>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</si>
  <si>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</si>
  <si>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</si>
  <si>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</si>
  <si>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</si>
  <si>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</si>
  <si>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</si>
  <si>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</si>
  <si>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</si>
  <si>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</si>
  <si>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</si>
  <si>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</si>
  <si>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</si>
  <si>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</si>
  <si>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</si>
  <si>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</si>
  <si>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</si>
  <si>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</si>
  <si>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</si>
  <si>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</si>
  <si>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</si>
  <si>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</si>
  <si>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</si>
  <si>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</si>
  <si>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</si>
  <si>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</si>
  <si>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</si>
  <si>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</si>
  <si>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</si>
  <si>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</si>
  <si>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</si>
  <si>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</si>
  <si>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</si>
  <si>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</si>
  <si>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</si>
  <si>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</si>
  <si>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</si>
  <si>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</si>
  <si>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</si>
  <si>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</si>
  <si>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</si>
  <si>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</si>
  <si>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</si>
  <si>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</si>
  <si>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</si>
  <si>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</si>
  <si>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</si>
  <si>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</si>
  <si>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</si>
  <si>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</si>
  <si>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</si>
  <si>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</si>
  <si>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</si>
  <si>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</si>
  <si>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</si>
  <si>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</si>
  <si>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</si>
  <si>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</si>
  <si>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</si>
  <si>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</si>
  <si>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</si>
  <si>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</si>
  <si>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</si>
  <si>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</si>
  <si>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</si>
  <si>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</si>
  <si>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</si>
  <si>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</si>
  <si>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</si>
  <si>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</si>
  <si>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</si>
  <si>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</si>
  <si>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</si>
  <si>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</si>
  <si>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</si>
  <si>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</si>
  <si>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</si>
  <si>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</si>
  <si>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</si>
  <si>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</si>
  <si>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</si>
  <si>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</si>
  <si>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</si>
  <si>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</si>
  <si>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</si>
  <si>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</si>
  <si>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</si>
  <si>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</si>
  <si>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</si>
  <si>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</si>
  <si>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</si>
  <si>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</si>
  <si>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</si>
  <si>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</si>
  <si>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</si>
  <si>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</si>
  <si>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</si>
  <si>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</si>
  <si>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</si>
  <si>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</si>
  <si>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</si>
  <si>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</si>
  <si>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</si>
  <si>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</si>
  <si>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</si>
  <si>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</si>
  <si>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</si>
  <si>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</si>
  <si>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</si>
  <si>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</si>
  <si>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</si>
  <si>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</si>
  <si>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</si>
  <si>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</si>
  <si>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</si>
  <si>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</si>
  <si>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</si>
  <si>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</si>
  <si>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</si>
  <si>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</si>
  <si>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</si>
  <si>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</si>
  <si>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</si>
  <si>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</si>
  <si>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</si>
  <si>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</si>
  <si>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</si>
  <si>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</si>
  <si>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</si>
  <si>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</si>
  <si>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</si>
  <si>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</si>
  <si>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</si>
  <si>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</si>
  <si>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</si>
  <si>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</si>
  <si>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</si>
  <si>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</si>
  <si>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</si>
  <si>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</si>
  <si>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</si>
  <si>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</si>
  <si>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</si>
  <si>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</si>
  <si>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</si>
  <si>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</si>
  <si>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</si>
  <si>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</si>
  <si>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</si>
  <si>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</si>
  <si>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</si>
  <si>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</si>
  <si>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</si>
  <si>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</si>
  <si>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</si>
  <si>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</si>
  <si>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</si>
  <si>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</si>
  <si>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</si>
  <si>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</si>
  <si>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</si>
  <si>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</si>
  <si>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</si>
  <si>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</si>
  <si>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</si>
  <si>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</si>
  <si>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</si>
  <si>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</si>
  <si>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</si>
  <si>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</si>
  <si>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</si>
  <si>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</si>
  <si>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</si>
  <si>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</si>
  <si>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</si>
  <si>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</si>
  <si>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</si>
  <si>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</si>
  <si>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</si>
  <si>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</si>
  <si>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</si>
  <si>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</si>
  <si>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</si>
  <si>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</si>
  <si>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</si>
  <si>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</si>
  <si>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</si>
  <si>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</si>
  <si>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</si>
  <si>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</si>
  <si>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</si>
  <si>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</si>
  <si>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</si>
  <si>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</si>
  <si>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</si>
  <si>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</si>
  <si>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</si>
  <si>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</si>
  <si>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</si>
  <si>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</si>
  <si>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</si>
  <si>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</si>
  <si>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</si>
  <si>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</si>
  <si>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</si>
  <si>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</si>
  <si>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</si>
  <si>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</si>
  <si>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</si>
  <si>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</si>
  <si>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</si>
  <si>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</si>
  <si>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</si>
  <si>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</si>
  <si>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</si>
  <si>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</si>
  <si>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</si>
  <si>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</si>
  <si>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</si>
  <si>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</si>
  <si>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</si>
  <si>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</si>
  <si>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</si>
  <si>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</si>
  <si>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</si>
  <si>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</si>
  <si>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</si>
  <si>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</si>
  <si>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</si>
  <si>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</si>
  <si>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</si>
  <si>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</si>
  <si>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</si>
  <si>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</si>
  <si>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</si>
  <si>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</si>
  <si>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</si>
  <si>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</si>
  <si>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</si>
  <si>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</si>
  <si>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</si>
  <si>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</si>
  <si>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</si>
  <si>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</si>
  <si>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</si>
  <si>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</si>
  <si>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</si>
  <si>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</si>
  <si>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</si>
  <si>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</si>
  <si>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</si>
  <si>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</si>
  <si>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</si>
  <si>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</si>
  <si>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</si>
  <si>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</si>
  <si>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</si>
  <si>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</si>
  <si>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</si>
  <si>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</si>
  <si>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</si>
  <si>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</si>
  <si>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</si>
  <si>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</si>
  <si>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</si>
  <si>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</si>
  <si>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</si>
  <si>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</si>
  <si>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</si>
  <si>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</si>
  <si>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</si>
  <si>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</si>
  <si>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</si>
  <si>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</si>
  <si>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</si>
  <si>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</si>
  <si>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</si>
  <si>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</si>
  <si>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</si>
  <si>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</si>
  <si>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</si>
  <si>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</si>
  <si>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</si>
  <si>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</si>
  <si>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</si>
  <si>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</si>
  <si>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</si>
  <si>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</si>
  <si>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</si>
  <si>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</si>
  <si>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</si>
  <si>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</si>
  <si>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</si>
  <si>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</si>
  <si>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</si>
  <si>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</si>
  <si>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</si>
  <si>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</si>
  <si>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</si>
  <si>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</si>
  <si>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</si>
  <si>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</si>
  <si>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</si>
  <si>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</si>
  <si>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</si>
  <si>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</si>
  <si>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</si>
  <si>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</si>
  <si>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</si>
  <si>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</si>
  <si>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</si>
  <si>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</si>
  <si>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</si>
  <si>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</si>
  <si>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</si>
  <si>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</si>
  <si>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</si>
  <si>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</si>
  <si>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</si>
  <si>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</si>
  <si>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</si>
  <si>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</si>
  <si>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</si>
  <si>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</si>
  <si>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</si>
  <si>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</si>
  <si>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</si>
  <si>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</si>
  <si>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</si>
  <si>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</si>
  <si>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</si>
  <si>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</si>
  <si>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</si>
  <si>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</si>
  <si>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</si>
  <si>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</si>
  <si>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</si>
  <si>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</si>
  <si>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</si>
  <si>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</si>
  <si>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</si>
  <si>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</si>
  <si>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</si>
  <si>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</si>
  <si>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</si>
  <si>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</si>
  <si>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</si>
  <si>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</si>
  <si>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</si>
  <si>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</si>
  <si>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</si>
  <si>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</si>
  <si>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</si>
  <si>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</si>
  <si>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</si>
  <si>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</si>
  <si>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</si>
  <si>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</si>
  <si>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</si>
  <si>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</si>
  <si>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</si>
  <si>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</si>
  <si>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</si>
  <si>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</si>
  <si>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</si>
  <si>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</si>
  <si>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</si>
  <si>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</si>
  <si>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</si>
  <si>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</si>
  <si>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</si>
  <si>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</si>
  <si>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</si>
  <si>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</si>
  <si>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</si>
  <si>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</si>
  <si>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</si>
  <si>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</si>
  <si>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</si>
  <si>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</si>
  <si>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</si>
  <si>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</si>
  <si>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</si>
  <si>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</si>
  <si>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</si>
  <si>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</si>
  <si>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</si>
  <si>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</si>
  <si>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</si>
  <si>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</si>
  <si>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</si>
  <si>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</si>
  <si>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</si>
  <si>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</si>
  <si>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</si>
  <si>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</si>
  <si>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</si>
  <si>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</si>
  <si>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</si>
  <si>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</si>
  <si>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</si>
  <si>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</si>
  <si>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</si>
  <si>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</si>
  <si>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</si>
  <si>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</si>
  <si>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</si>
  <si>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</si>
  <si>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</si>
  <si>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</si>
  <si>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</si>
  <si>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</si>
  <si>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</si>
  <si>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</si>
  <si>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</si>
  <si>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</si>
  <si>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</si>
  <si>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</si>
  <si>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</si>
  <si>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</si>
  <si>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</si>
  <si>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</si>
  <si>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</si>
  <si>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</si>
  <si>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</si>
  <si>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</si>
  <si>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</si>
  <si>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</si>
  <si>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</si>
  <si>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</si>
  <si>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</si>
  <si>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</si>
  <si>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</si>
  <si>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</si>
  <si>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</si>
  <si>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</si>
  <si>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</si>
  <si>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</si>
  <si>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</si>
  <si>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</si>
  <si>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</si>
  <si>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</si>
  <si>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</si>
  <si>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</si>
  <si>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</si>
  <si>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</si>
  <si>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</si>
  <si>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</si>
  <si>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</si>
  <si>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</si>
  <si>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</si>
  <si>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</si>
  <si>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</si>
  <si>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</si>
  <si>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</si>
  <si>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</si>
  <si>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</si>
  <si>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</si>
  <si>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</si>
  <si>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</si>
  <si>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</si>
  <si>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</si>
  <si>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</si>
  <si>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</si>
  <si>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</si>
  <si>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</si>
  <si>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</si>
  <si>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</si>
  <si>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</si>
  <si>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</si>
  <si>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</si>
  <si>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</si>
  <si>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</si>
  <si>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</si>
  <si>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</si>
  <si>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</si>
  <si>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</si>
  <si>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</si>
  <si>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</si>
  <si>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</si>
  <si>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</si>
  <si>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</si>
  <si>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</si>
  <si>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</si>
  <si>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</si>
  <si>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</si>
  <si>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</si>
  <si>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</si>
  <si>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</si>
  <si>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</si>
  <si>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</si>
  <si>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</si>
  <si>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</si>
  <si>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</si>
  <si>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</si>
  <si>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</si>
  <si>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</si>
  <si>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</si>
  <si>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</si>
  <si>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</si>
  <si>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</si>
  <si>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</si>
  <si>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</si>
  <si>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</si>
  <si>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</si>
  <si>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</si>
  <si>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</si>
  <si>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</si>
  <si>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</si>
  <si>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</si>
  <si>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</si>
  <si>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</si>
  <si>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</si>
  <si>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</si>
  <si>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</si>
  <si>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</si>
  <si>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</si>
  <si>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</si>
  <si>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</si>
  <si>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</si>
  <si>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</si>
  <si>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</si>
  <si>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</si>
  <si>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</si>
  <si>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</si>
  <si>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</si>
  <si>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</si>
  <si>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</si>
  <si>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</si>
  <si>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</si>
  <si>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</si>
  <si>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</si>
  <si>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</si>
  <si>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</si>
  <si>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</si>
  <si>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</si>
  <si>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</si>
  <si>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</si>
  <si>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</si>
  <si>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</si>
  <si>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</si>
  <si>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</si>
  <si>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</si>
  <si>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</si>
  <si>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</si>
  <si>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</si>
  <si>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</si>
  <si>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</si>
  <si>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</si>
  <si>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</si>
  <si>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</si>
  <si>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</si>
  <si>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</si>
  <si>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</si>
  <si>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</si>
  <si>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</si>
  <si>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</si>
  <si>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</si>
  <si>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</si>
  <si>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</si>
  <si>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</si>
  <si>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</si>
  <si>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</si>
  <si>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</si>
  <si>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</si>
  <si>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</si>
  <si>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</si>
  <si>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</si>
  <si>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</si>
  <si>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</si>
  <si>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</si>
  <si>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</si>
  <si>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</si>
  <si>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</si>
  <si>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</si>
  <si>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</si>
  <si>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</si>
  <si>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</si>
  <si>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</si>
  <si>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</si>
  <si>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</si>
  <si>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</si>
  <si>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</si>
  <si>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</si>
  <si>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</si>
  <si>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</si>
  <si>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</si>
  <si>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</si>
  <si>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</si>
  <si>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</si>
  <si>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</si>
  <si>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</si>
  <si>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</si>
  <si>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</si>
  <si>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</si>
  <si>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</si>
  <si>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</si>
  <si>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</si>
  <si>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</si>
  <si>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</si>
  <si>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</si>
  <si>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</si>
  <si>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</si>
  <si>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</si>
  <si>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</si>
  <si>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</si>
  <si>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</si>
  <si>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</si>
  <si>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</si>
  <si>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</si>
  <si>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</si>
  <si>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</si>
  <si>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</si>
  <si>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</si>
  <si>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</si>
  <si>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</si>
  <si>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</si>
  <si>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</si>
  <si>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</si>
  <si>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</si>
  <si>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</si>
  <si>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</si>
  <si>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</si>
  <si>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</si>
  <si>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</si>
  <si>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</si>
  <si>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</si>
  <si>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</si>
  <si>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</si>
  <si>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</si>
  <si>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</si>
  <si>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</si>
  <si>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</si>
  <si>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</si>
  <si>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</si>
  <si>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</si>
  <si>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</si>
  <si>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</si>
  <si>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</si>
  <si>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</si>
  <si>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</si>
  <si>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</si>
  <si>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</si>
  <si>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</si>
  <si>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</si>
  <si>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</si>
  <si>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</si>
  <si>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</si>
  <si>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</si>
  <si>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</si>
  <si>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</si>
  <si>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</si>
  <si>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</si>
  <si>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</si>
  <si>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</si>
  <si>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</si>
  <si>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</si>
  <si>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</si>
  <si>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</si>
  <si>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</si>
  <si>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</si>
  <si>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</si>
  <si>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</si>
  <si>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</si>
  <si>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</si>
  <si>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</si>
  <si>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</si>
  <si>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</si>
  <si>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</si>
  <si>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</si>
  <si>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</si>
  <si>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</si>
  <si>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</si>
  <si>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</si>
  <si>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</si>
  <si>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</si>
  <si>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</si>
  <si>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</si>
  <si>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</si>
  <si>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</si>
  <si>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</si>
  <si>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</si>
  <si>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</si>
  <si>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</si>
  <si>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</si>
  <si>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</si>
  <si>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</si>
  <si>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</si>
  <si>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</si>
  <si>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</si>
  <si>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</si>
  <si>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</si>
  <si>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</si>
  <si>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</si>
  <si>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</si>
  <si>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</si>
  <si>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</si>
  <si>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</si>
  <si>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</si>
  <si>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</si>
  <si>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</si>
  <si>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</si>
  <si>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</si>
  <si>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</si>
  <si>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</si>
  <si>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</si>
  <si>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</si>
  <si>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</si>
  <si>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</si>
  <si>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</si>
  <si>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</si>
  <si>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</si>
  <si>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</si>
  <si>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</si>
  <si>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</si>
  <si>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</si>
  <si>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</si>
  <si>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</si>
  <si>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</si>
  <si>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</si>
  <si>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</si>
  <si>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</si>
  <si>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</si>
  <si>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</si>
  <si>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</si>
  <si>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</si>
  <si>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</si>
  <si>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</si>
  <si>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</si>
  <si>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</si>
  <si>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</si>
  <si>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</si>
  <si>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</si>
  <si>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</si>
  <si>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</si>
  <si>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</si>
  <si>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</si>
  <si>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</si>
  <si>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</si>
  <si>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</si>
  <si>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</si>
  <si>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</si>
  <si>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</si>
  <si>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</si>
  <si>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</si>
  <si>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</si>
  <si>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</si>
  <si>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</si>
  <si>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</si>
  <si>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</si>
  <si>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</si>
  <si>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</si>
  <si>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</si>
  <si>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</si>
  <si>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</si>
  <si>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</si>
  <si>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</si>
  <si>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</si>
  <si>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</si>
  <si>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</si>
  <si>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</si>
  <si>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</si>
  <si>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</si>
  <si>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</si>
  <si>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</si>
  <si>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</si>
  <si>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</si>
  <si>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</si>
  <si>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</si>
  <si>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</si>
  <si>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</si>
  <si>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</si>
  <si>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</si>
  <si>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</si>
  <si>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</si>
  <si>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</si>
  <si>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</si>
  <si>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</si>
  <si>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</si>
  <si>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</si>
  <si>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</si>
  <si>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</si>
  <si>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</si>
  <si>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</si>
  <si>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</si>
  <si>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</si>
  <si>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</si>
  <si>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</si>
  <si>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</si>
  <si>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</si>
  <si>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</si>
  <si>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</si>
  <si>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</si>
  <si>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</si>
  <si>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</si>
  <si>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</si>
  <si>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</si>
  <si>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</si>
  <si>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</si>
  <si>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</si>
  <si>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</si>
  <si>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</si>
  <si>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</si>
  <si>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</si>
  <si>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</si>
  <si>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</si>
  <si>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</si>
  <si>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</si>
  <si>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</si>
  <si>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</si>
  <si>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</si>
  <si>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</si>
  <si>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</si>
  <si>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</si>
  <si>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</si>
  <si>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</si>
  <si>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</si>
  <si>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</si>
  <si>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</si>
  <si>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</si>
  <si>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</si>
  <si>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</si>
  <si>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</si>
  <si>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</si>
  <si>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</si>
  <si>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</si>
  <si>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</si>
  <si>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</si>
  <si>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</si>
  <si>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</si>
  <si>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</si>
  <si>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</si>
  <si>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</si>
  <si>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</si>
  <si>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</si>
  <si>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</si>
  <si>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</si>
  <si>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</si>
  <si>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</si>
  <si>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</si>
  <si>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</si>
  <si>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</si>
  <si>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</si>
  <si>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</si>
  <si>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</si>
  <si>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</si>
  <si>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</si>
  <si>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</si>
  <si>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</si>
  <si>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</si>
  <si>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</si>
  <si>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</si>
  <si>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</si>
  <si>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</si>
  <si>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</si>
  <si>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</si>
  <si>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</si>
  <si>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</si>
  <si>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</si>
  <si>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</si>
  <si>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</si>
  <si>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</si>
  <si>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</si>
  <si>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</si>
  <si>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</si>
  <si>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</si>
  <si>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</si>
  <si>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</si>
  <si>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</si>
  <si>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</si>
  <si>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</si>
  <si>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</si>
  <si>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</si>
  <si>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</si>
  <si>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</si>
  <si>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</si>
  <si>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</si>
  <si>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</si>
  <si>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</si>
  <si>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</si>
  <si>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</si>
  <si>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</si>
  <si>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</si>
  <si>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</si>
  <si>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</si>
  <si>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</si>
  <si>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</si>
  <si>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</si>
  <si>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</si>
  <si>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</si>
  <si>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</si>
  <si>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</si>
  <si>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</si>
  <si>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</si>
  <si>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</si>
  <si>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</si>
  <si>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</si>
  <si>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</si>
  <si>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</si>
  <si>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</si>
  <si>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</si>
  <si>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</si>
  <si>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</si>
  <si>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</si>
  <si>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</si>
  <si>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</si>
  <si>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</si>
  <si>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</si>
  <si>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</si>
  <si>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</si>
  <si>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</si>
  <si>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</si>
  <si>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</si>
  <si>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</si>
  <si>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</si>
  <si>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</si>
  <si>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</si>
  <si>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</si>
  <si>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</si>
  <si>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</si>
  <si>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</si>
  <si>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</si>
  <si>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</si>
  <si>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</si>
  <si>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</si>
  <si>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</si>
  <si>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</si>
  <si>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</si>
  <si>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</si>
  <si>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</si>
  <si>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</si>
  <si>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</si>
  <si>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</si>
  <si>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</si>
  <si>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</si>
  <si>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</si>
  <si>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</si>
  <si>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</si>
  <si>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</si>
  <si>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</si>
  <si>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</si>
  <si>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</si>
  <si>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</si>
  <si>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</si>
  <si>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</si>
  <si>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</si>
  <si>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</si>
  <si>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</si>
  <si>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</si>
  <si>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</si>
  <si>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</si>
  <si>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</si>
  <si>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</si>
  <si>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</si>
  <si>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</si>
  <si>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</si>
  <si>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</si>
  <si>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</si>
  <si>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</si>
  <si>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</si>
  <si>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</si>
  <si>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</si>
  <si>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</si>
  <si>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</si>
  <si>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</si>
  <si>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</si>
  <si>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</si>
  <si>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</si>
  <si>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</si>
  <si>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</si>
  <si>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</si>
  <si>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</si>
  <si>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</si>
  <si>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</si>
  <si>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</si>
  <si>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</si>
  <si>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</si>
  <si>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</si>
  <si>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</si>
  <si>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</si>
  <si>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</si>
  <si>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</si>
  <si>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</si>
  <si>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</si>
  <si>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</si>
  <si>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</si>
  <si>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</si>
  <si>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</si>
  <si>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</si>
  <si>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</si>
  <si>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</si>
  <si>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</si>
  <si>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</si>
  <si>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</si>
  <si>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</si>
  <si>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</si>
  <si>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</si>
  <si>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</si>
  <si>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</si>
  <si>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</si>
  <si>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</si>
  <si>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</si>
  <si>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</si>
  <si>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</si>
  <si>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</si>
  <si>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</si>
  <si>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</si>
  <si>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</si>
  <si>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</si>
  <si>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</si>
  <si>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</si>
  <si>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</si>
  <si>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</si>
  <si>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</si>
  <si>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</si>
  <si>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</si>
  <si>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</si>
  <si>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</si>
  <si>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</si>
  <si>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</si>
  <si>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</si>
  <si>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</si>
  <si>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</si>
  <si>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</si>
  <si>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</si>
  <si>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</si>
  <si>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</si>
  <si>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</si>
  <si>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</si>
  <si>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</si>
  <si>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</si>
  <si>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</si>
  <si>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</si>
  <si>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</si>
  <si>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</si>
  <si>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</si>
  <si>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</si>
  <si>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</si>
  <si>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</si>
  <si>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</si>
  <si>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</si>
  <si>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</si>
  <si>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</si>
  <si>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</si>
  <si>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</si>
  <si>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</si>
  <si>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</si>
  <si>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</si>
  <si>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</si>
  <si>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</si>
  <si>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</si>
  <si>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</si>
  <si>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</si>
  <si>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</si>
  <si>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</si>
  <si>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</si>
  <si>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</si>
  <si>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</si>
  <si>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</si>
  <si>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</si>
  <si>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</si>
  <si>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</si>
  <si>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</si>
  <si>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</si>
  <si>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</si>
  <si>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</si>
  <si>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</si>
  <si>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</si>
  <si>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</si>
  <si>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</si>
  <si>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</si>
  <si>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</si>
  <si>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</si>
  <si>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</si>
  <si>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</si>
  <si>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</si>
  <si>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</si>
  <si>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</si>
  <si>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</si>
  <si>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</si>
  <si>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</si>
  <si>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</si>
  <si>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</si>
  <si>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</si>
  <si>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</si>
  <si>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</si>
  <si>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</si>
  <si>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</si>
  <si>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</si>
  <si>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</si>
  <si>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</si>
  <si>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</si>
  <si>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</si>
  <si>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</si>
  <si>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</si>
  <si>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</si>
  <si>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</si>
  <si>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</si>
  <si>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</si>
  <si>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</si>
  <si>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</si>
  <si>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</si>
  <si>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</si>
  <si>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</si>
  <si>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</si>
  <si>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</si>
  <si>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</si>
  <si>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</si>
  <si>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</si>
  <si>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</si>
  <si>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</si>
  <si>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</si>
  <si>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</si>
  <si>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</si>
  <si>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</si>
  <si>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</si>
  <si>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</si>
  <si>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</si>
  <si>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</si>
  <si>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</si>
  <si>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</si>
  <si>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</si>
  <si>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</si>
  <si>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</si>
  <si>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</si>
  <si>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</si>
  <si>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</si>
  <si>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</si>
  <si>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</si>
  <si>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</si>
  <si>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</si>
  <si>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</si>
  <si>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</si>
  <si>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</si>
  <si>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</si>
  <si>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</si>
  <si>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</si>
  <si>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</si>
  <si>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</si>
  <si>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</si>
  <si>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</si>
  <si>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</si>
  <si>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</si>
  <si>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</si>
  <si>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</si>
  <si>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</si>
  <si>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</si>
  <si>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</si>
  <si>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</si>
  <si>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</si>
  <si>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</si>
  <si>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</si>
  <si>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</si>
  <si>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</si>
  <si>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</si>
  <si>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</si>
  <si>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</si>
  <si>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</si>
  <si>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</si>
  <si>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</si>
  <si>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</si>
  <si>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</si>
  <si>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</si>
  <si>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</si>
  <si>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</si>
  <si>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</si>
  <si>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</si>
  <si>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</si>
  <si>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</si>
  <si>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</si>
  <si>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</si>
  <si>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</si>
  <si>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</si>
  <si>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</si>
  <si>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</si>
  <si>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</si>
  <si>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</si>
  <si>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</si>
  <si>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</si>
  <si>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</si>
  <si>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</si>
  <si>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</si>
  <si>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</si>
  <si>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</si>
  <si>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</si>
  <si>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</si>
  <si>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</si>
  <si>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</si>
  <si>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</si>
  <si>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</si>
  <si>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</si>
  <si>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</si>
  <si>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</si>
  <si>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</si>
  <si>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</si>
  <si>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</si>
  <si>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</si>
  <si>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</si>
  <si>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</si>
  <si>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</si>
  <si>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</si>
  <si>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</si>
  <si>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</si>
  <si>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</si>
  <si>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</si>
  <si>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</si>
  <si>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</si>
  <si>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</si>
  <si>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</si>
  <si>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</si>
  <si>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</si>
  <si>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</si>
  <si>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</si>
  <si>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</si>
  <si>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</si>
  <si>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</si>
  <si>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</si>
  <si>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</si>
  <si>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</si>
  <si>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</si>
  <si>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</si>
  <si>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</si>
  <si>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</si>
  <si>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</si>
  <si>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</si>
  <si>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</si>
  <si>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</si>
  <si>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</si>
  <si>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</si>
  <si>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</si>
  <si>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</si>
  <si>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</si>
  <si>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</si>
  <si>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</si>
  <si>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</si>
  <si>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</si>
  <si>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</si>
  <si>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</si>
  <si>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</si>
  <si>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</si>
  <si>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</si>
  <si>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</si>
  <si>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</si>
  <si>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</si>
  <si>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</si>
  <si>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</si>
  <si>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</si>
  <si>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</si>
  <si>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</si>
  <si>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</si>
  <si>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</si>
  <si>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</si>
  <si>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</si>
  <si>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</si>
  <si>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</si>
  <si>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</si>
  <si>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</si>
  <si>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</si>
  <si>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</si>
  <si>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</si>
  <si>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</si>
  <si>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</si>
  <si>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</si>
  <si>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</si>
  <si>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</si>
  <si>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</si>
  <si>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</si>
  <si>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</si>
  <si>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</si>
  <si>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</si>
  <si>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</si>
  <si>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</si>
  <si>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</si>
  <si>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</si>
  <si>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</si>
  <si>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</si>
  <si>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</si>
  <si>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</si>
  <si>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</si>
  <si>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</si>
  <si>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</si>
  <si>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</si>
  <si>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</si>
  <si>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</si>
  <si>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</si>
  <si>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</si>
  <si>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</si>
  <si>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</si>
  <si>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</si>
  <si>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</si>
  <si>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</si>
  <si>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</si>
  <si>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</si>
  <si>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</si>
  <si>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</si>
  <si>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</si>
  <si>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</si>
  <si>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</si>
  <si>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</si>
  <si>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</si>
  <si>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</si>
  <si>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</si>
  <si>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</si>
  <si>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</si>
  <si>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</si>
  <si>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</si>
  <si>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</si>
  <si>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</si>
  <si>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</si>
  <si>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</si>
  <si>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</si>
  <si>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</si>
  <si>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</si>
  <si>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</si>
  <si>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</si>
  <si>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</si>
  <si>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</si>
  <si>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</si>
  <si>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</si>
  <si>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</si>
  <si>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</si>
  <si>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</si>
  <si>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</si>
  <si>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</si>
  <si>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</si>
  <si>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</si>
  <si>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</si>
  <si>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</si>
  <si>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</si>
  <si>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</si>
  <si>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</si>
  <si>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</si>
  <si>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</si>
  <si>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</si>
  <si>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</si>
  <si>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</si>
  <si>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</si>
  <si>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</si>
  <si>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</si>
  <si>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</si>
  <si>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</si>
  <si>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</si>
  <si>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</si>
  <si>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</si>
  <si>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</si>
  <si>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</si>
  <si>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</si>
  <si>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</si>
  <si>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</si>
  <si>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</si>
  <si>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</si>
  <si>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</si>
  <si>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</si>
  <si>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</si>
  <si>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</si>
  <si>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</si>
  <si>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</si>
  <si>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</si>
  <si>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</si>
  <si>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</si>
  <si>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</si>
  <si>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</si>
  <si>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</si>
  <si>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</si>
  <si>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</si>
  <si>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</si>
  <si>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</si>
  <si>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</si>
  <si>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</si>
  <si>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</si>
  <si>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</si>
  <si>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</si>
  <si>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</si>
  <si>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</si>
  <si>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</si>
  <si>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</si>
  <si>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</si>
  <si>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</si>
  <si>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</si>
  <si>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</si>
  <si>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</si>
  <si>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</si>
  <si>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</si>
  <si>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</si>
  <si>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</si>
  <si>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</si>
  <si>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</si>
  <si>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</si>
  <si>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</si>
  <si>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</si>
  <si>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</si>
  <si>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</si>
  <si>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</si>
  <si>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</si>
  <si>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</si>
  <si>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</si>
  <si>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</si>
  <si>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</si>
  <si>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</si>
  <si>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</si>
  <si>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</si>
  <si>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</si>
  <si>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</si>
  <si>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</si>
  <si>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</si>
  <si>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</si>
  <si>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</si>
  <si>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</si>
  <si>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</si>
  <si>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</si>
  <si>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</si>
  <si>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</si>
  <si>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</si>
  <si>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</si>
  <si>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</si>
  <si>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</si>
  <si>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</si>
  <si>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</si>
  <si>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</si>
  <si>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</si>
  <si>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</si>
  <si>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</si>
  <si>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</si>
  <si>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</si>
  <si>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</si>
  <si>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</si>
  <si>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</si>
  <si>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</si>
  <si>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</si>
  <si>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</si>
  <si>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</si>
  <si>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</si>
  <si>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</si>
  <si>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</si>
  <si>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</si>
  <si>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</si>
  <si>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</si>
  <si>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</si>
  <si>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</si>
  <si>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</si>
  <si>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</si>
  <si>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</si>
  <si>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</si>
  <si>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</si>
  <si>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</si>
  <si>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</si>
  <si>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</si>
  <si>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</si>
  <si>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</si>
  <si>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</si>
  <si>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</si>
  <si>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</si>
  <si>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</si>
  <si>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</si>
  <si>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</si>
  <si>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</si>
  <si>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</si>
  <si>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</si>
  <si>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</si>
  <si>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</si>
  <si>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</si>
  <si>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</si>
  <si>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</si>
  <si>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</si>
  <si>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</si>
  <si>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</si>
  <si>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</si>
  <si>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</si>
  <si>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</si>
  <si>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</si>
  <si>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</si>
  <si>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</si>
  <si>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</si>
  <si>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</si>
  <si>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</si>
  <si>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</si>
  <si>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</si>
  <si>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</si>
  <si>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</si>
  <si>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</si>
  <si>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</si>
  <si>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</si>
  <si>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</si>
  <si>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</si>
  <si>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</si>
  <si>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</si>
  <si>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</si>
  <si>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</si>
  <si>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</si>
  <si>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</si>
  <si>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</si>
  <si>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</si>
  <si>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</si>
  <si>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</si>
  <si>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</si>
  <si>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</si>
  <si>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</si>
  <si>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</si>
  <si>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</si>
  <si>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</si>
  <si>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</si>
  <si>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</si>
  <si>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</si>
  <si>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</si>
  <si>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</si>
  <si>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</si>
  <si>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</si>
  <si>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</si>
  <si>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</si>
  <si>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</si>
  <si>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</si>
  <si>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</si>
  <si>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</si>
  <si>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</si>
  <si>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</si>
  <si>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</si>
  <si>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</si>
  <si>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</si>
  <si>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</si>
  <si>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</si>
  <si>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</si>
  <si>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</si>
  <si>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</si>
  <si>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</si>
  <si>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</si>
  <si>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</si>
  <si>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</si>
  <si>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</si>
  <si>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</si>
  <si>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</si>
  <si>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</si>
  <si>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</si>
  <si>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</si>
  <si>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</si>
  <si>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</si>
  <si>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</si>
  <si>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</si>
  <si>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</si>
  <si>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</si>
  <si>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</si>
  <si>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</si>
  <si>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</si>
  <si>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</si>
  <si>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</si>
  <si>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</si>
  <si>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</si>
  <si>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</si>
  <si>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</si>
  <si>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</si>
  <si>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</si>
  <si>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</si>
  <si>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</si>
  <si>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</si>
  <si>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</si>
  <si>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</si>
  <si>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</si>
  <si>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</si>
  <si>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</si>
  <si>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</si>
  <si>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</si>
  <si>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</si>
  <si>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</si>
  <si>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</si>
  <si>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</si>
  <si>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</si>
  <si>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</si>
  <si>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</si>
  <si>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</si>
  <si>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</si>
  <si>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</si>
  <si>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</si>
  <si>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</si>
  <si>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</si>
  <si>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</si>
  <si>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</si>
  <si>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</si>
  <si>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</si>
  <si>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</si>
  <si>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</si>
  <si>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</si>
  <si>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</si>
  <si>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</si>
  <si>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</si>
  <si>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</si>
  <si>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</si>
  <si>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</si>
  <si>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</si>
  <si>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</si>
  <si>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</si>
  <si>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</si>
  <si>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</si>
  <si>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</si>
  <si>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</si>
  <si>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</si>
  <si>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</si>
  <si>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</si>
  <si>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</si>
  <si>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</si>
  <si>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</si>
  <si>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</si>
  <si>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</si>
  <si>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</si>
  <si>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</si>
  <si>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</si>
  <si>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</si>
  <si>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</si>
  <si>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</si>
  <si>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</si>
  <si>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</si>
  <si>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</si>
  <si>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</si>
  <si>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</si>
  <si>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</si>
  <si>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</si>
  <si>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</si>
  <si>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</si>
  <si>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</si>
  <si>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</si>
  <si>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</si>
  <si>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</si>
  <si>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</si>
  <si>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</si>
  <si>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</si>
  <si>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</si>
  <si>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</si>
  <si>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</si>
  <si>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</si>
  <si>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</si>
  <si>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</si>
  <si>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</si>
  <si>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</si>
  <si>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</si>
  <si>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</si>
  <si>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</si>
  <si>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</si>
  <si>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</si>
  <si>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</si>
  <si>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</si>
  <si>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</si>
  <si>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</si>
  <si>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</si>
  <si>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</si>
  <si>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</si>
  <si>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</si>
  <si>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</si>
  <si>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</si>
  <si>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</si>
  <si>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</si>
  <si>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</si>
  <si>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</si>
  <si>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</si>
  <si>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</si>
  <si>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</si>
  <si>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</si>
  <si>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</si>
  <si>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</si>
  <si>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</si>
  <si>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</si>
  <si>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</si>
  <si>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</si>
  <si>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</si>
  <si>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</si>
  <si>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</si>
  <si>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</si>
  <si>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</si>
  <si>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</si>
  <si>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</si>
  <si>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</si>
  <si>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</si>
  <si>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</si>
  <si>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</si>
  <si>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</si>
  <si>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</si>
  <si>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</si>
  <si>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</si>
  <si>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</si>
  <si>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</si>
  <si>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</si>
  <si>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</si>
  <si>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</si>
  <si>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</si>
  <si>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</si>
  <si>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</si>
  <si>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</si>
  <si>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</si>
  <si>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</si>
  <si>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</si>
  <si>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</si>
  <si>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</si>
  <si>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</si>
  <si>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</si>
  <si>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</si>
  <si>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</si>
  <si>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</si>
  <si>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</si>
  <si>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</si>
  <si>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</si>
  <si>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</si>
  <si>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</si>
  <si>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</si>
  <si>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</si>
  <si>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</si>
  <si>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</si>
  <si>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</si>
  <si>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</si>
  <si>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</si>
  <si>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</si>
  <si>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</si>
  <si>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</si>
  <si>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</si>
  <si>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</si>
  <si>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</si>
  <si>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</si>
  <si>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</si>
  <si>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</si>
  <si>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</si>
  <si>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</si>
  <si>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</si>
  <si>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</si>
  <si>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</si>
  <si>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</si>
  <si>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</si>
  <si>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</si>
  <si>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</si>
  <si>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</si>
  <si>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</si>
  <si>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</si>
  <si>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</si>
  <si>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</si>
  <si>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</si>
  <si>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</si>
  <si>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</si>
  <si>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</si>
  <si>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</si>
  <si>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</si>
  <si>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</si>
  <si>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</si>
  <si>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</si>
  <si>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</si>
  <si>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</si>
  <si>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</si>
  <si>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</si>
  <si>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</si>
  <si>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</si>
  <si>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</si>
  <si>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</si>
  <si>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</si>
  <si>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</si>
  <si>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</si>
  <si>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</si>
  <si>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</si>
  <si>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</si>
  <si>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</si>
  <si>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</si>
  <si>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</si>
  <si>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</si>
  <si>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</si>
  <si>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</si>
  <si>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</si>
  <si>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</si>
  <si>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</si>
  <si>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</si>
  <si>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</si>
  <si>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</si>
  <si>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</si>
  <si>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</si>
  <si>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</si>
  <si>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</si>
  <si>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</si>
  <si>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</si>
  <si>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</si>
  <si>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</si>
  <si>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</si>
  <si>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</si>
  <si>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</si>
  <si>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</si>
  <si>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</si>
  <si>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</si>
  <si>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</si>
  <si>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</si>
  <si>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</si>
  <si>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</si>
  <si>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</si>
  <si>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</si>
  <si>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</si>
  <si>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</si>
  <si>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</si>
  <si>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</si>
  <si>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</si>
  <si>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</si>
  <si>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</si>
  <si>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</si>
  <si>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</si>
  <si>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</si>
  <si>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</si>
  <si>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</si>
  <si>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</si>
  <si>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</si>
  <si>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</si>
  <si>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</si>
  <si>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</si>
  <si>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</si>
  <si>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</si>
  <si>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</si>
  <si>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</si>
  <si>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</si>
  <si>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</si>
  <si>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</si>
  <si>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</si>
  <si>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</si>
  <si>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</si>
  <si>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</si>
  <si>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</si>
  <si>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</si>
  <si>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</si>
  <si>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</si>
  <si>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</si>
  <si>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</si>
  <si>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</si>
  <si>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</si>
  <si>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</si>
  <si>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</si>
  <si>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</si>
  <si>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</si>
  <si>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</si>
  <si>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</si>
  <si>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</si>
  <si>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</si>
  <si>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</si>
  <si>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</si>
  <si>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</si>
  <si>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</si>
  <si>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</si>
  <si>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</si>
  <si>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</si>
  <si>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</si>
  <si>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</si>
  <si>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</si>
  <si>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</si>
  <si>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</si>
  <si>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</si>
  <si>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</si>
  <si>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</si>
  <si>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</si>
  <si>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</si>
  <si>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</si>
  <si>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</si>
  <si>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</si>
  <si>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</si>
  <si>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</si>
  <si>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</si>
  <si>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</si>
  <si>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</si>
  <si>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</si>
  <si>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</si>
  <si>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</si>
  <si>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</si>
  <si>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</si>
  <si>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</si>
  <si>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</si>
  <si>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</si>
  <si>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</si>
  <si>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</si>
  <si>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</si>
  <si>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</si>
  <si>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</si>
  <si>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</si>
  <si>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</si>
  <si>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</si>
  <si>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</si>
  <si>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</si>
  <si>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</si>
  <si>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</si>
  <si>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</si>
  <si>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</si>
  <si>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</si>
  <si>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</si>
  <si>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</si>
  <si>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</si>
  <si>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</si>
  <si>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</si>
  <si>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</si>
  <si>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</si>
  <si>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</si>
  <si>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</si>
  <si>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</si>
  <si>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</si>
  <si>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</si>
  <si>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</si>
  <si>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</si>
  <si>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</si>
  <si>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</si>
  <si>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</si>
  <si>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</si>
  <si>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</si>
  <si>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</si>
  <si>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</si>
  <si>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</si>
  <si>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</si>
  <si>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</si>
  <si>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</si>
  <si>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</si>
  <si>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</si>
  <si>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</si>
  <si>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</si>
  <si>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</si>
  <si>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</si>
  <si>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</si>
  <si>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</si>
  <si>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</si>
  <si>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</si>
  <si>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</si>
  <si>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</si>
  <si>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</si>
  <si>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</si>
  <si>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</si>
  <si>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</si>
  <si>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</si>
  <si>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</si>
  <si>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</si>
  <si>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</si>
  <si>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</si>
  <si>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</si>
  <si>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</si>
  <si>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</si>
  <si>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</si>
  <si>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</si>
  <si>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</si>
  <si>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</si>
  <si>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</si>
  <si>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</si>
  <si>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</si>
  <si>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</si>
  <si>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</si>
  <si>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</si>
  <si>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</si>
  <si>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</si>
  <si>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</si>
  <si>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</si>
  <si>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</si>
  <si>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</si>
  <si>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</si>
  <si>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</si>
  <si>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</si>
  <si>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</si>
  <si>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</si>
  <si>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</si>
  <si>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</si>
  <si>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</si>
  <si>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</si>
  <si>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</si>
  <si>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</si>
  <si>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</si>
  <si>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</si>
  <si>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</si>
  <si>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</si>
  <si>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</si>
  <si>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</si>
  <si>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</si>
  <si>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</si>
  <si>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</si>
  <si>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</si>
  <si>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</si>
  <si>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</si>
  <si>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</si>
  <si>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</si>
  <si>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</si>
  <si>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</si>
  <si>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</si>
  <si>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</si>
  <si>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</si>
  <si>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</si>
  <si>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</si>
  <si>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</si>
  <si>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</si>
  <si>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</si>
  <si>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</si>
  <si>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</si>
  <si>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</si>
  <si>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</si>
  <si>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</si>
  <si>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</si>
  <si>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</si>
  <si>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</si>
  <si>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</si>
  <si>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</si>
  <si>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</si>
  <si>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</si>
  <si>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</si>
  <si>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</si>
  <si>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</si>
  <si>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</si>
  <si>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</si>
  <si>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</si>
  <si>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</si>
  <si>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</si>
  <si>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</si>
  <si>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</si>
  <si>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</si>
  <si>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</si>
  <si>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</si>
  <si>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</si>
  <si>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</si>
  <si>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</si>
  <si>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</si>
  <si>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</si>
  <si>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</si>
  <si>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</si>
  <si>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</si>
  <si>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</si>
  <si>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</si>
  <si>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</si>
  <si>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</si>
  <si>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</si>
  <si>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</si>
  <si>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</si>
  <si>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</si>
  <si>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</si>
  <si>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</si>
  <si>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</si>
  <si>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</si>
  <si>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</si>
  <si>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</si>
  <si>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</si>
  <si>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</si>
  <si>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</si>
  <si>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</si>
  <si>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</si>
  <si>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</si>
  <si>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</si>
  <si>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</si>
  <si>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</si>
  <si>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</si>
  <si>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</si>
  <si>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</si>
  <si>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</si>
  <si>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</si>
  <si>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</si>
  <si>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</si>
  <si>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</si>
  <si>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</si>
  <si>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</si>
  <si>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</si>
  <si>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</si>
  <si>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</si>
  <si>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</si>
  <si>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</si>
  <si>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</si>
  <si>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</si>
  <si>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</si>
  <si>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</si>
  <si>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</si>
  <si>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</si>
  <si>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</si>
  <si>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</si>
  <si>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</si>
  <si>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</si>
  <si>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</si>
  <si>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</si>
  <si>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</si>
  <si>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</si>
  <si>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</si>
  <si>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</si>
  <si>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</si>
  <si>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</si>
  <si>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</si>
  <si>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</si>
  <si>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</si>
  <si>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</si>
  <si>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</si>
  <si>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</si>
  <si>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</si>
  <si>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</si>
  <si>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</si>
  <si>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</si>
  <si>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</si>
  <si>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</si>
  <si>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</si>
  <si>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</si>
  <si>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</si>
  <si>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</si>
  <si>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</si>
  <si>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</si>
  <si>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</si>
  <si>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</si>
  <si>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</si>
  <si>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</si>
  <si>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</si>
  <si>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</si>
  <si>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</si>
  <si>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</si>
  <si>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</si>
  <si>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</si>
  <si>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</si>
  <si>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</si>
  <si>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</si>
  <si>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</si>
  <si>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</si>
  <si>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</si>
  <si>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</si>
  <si>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</si>
  <si>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</si>
  <si>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</si>
  <si>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</si>
  <si>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</si>
  <si>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</si>
  <si>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</si>
  <si>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</si>
  <si>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</si>
  <si>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</si>
  <si>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</si>
  <si>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</si>
  <si>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</si>
  <si>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</si>
  <si>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</si>
  <si>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</si>
  <si>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</si>
  <si>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</si>
  <si>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</si>
  <si>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</si>
  <si>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</si>
  <si>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</si>
  <si>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</si>
  <si>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</si>
  <si>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</si>
  <si>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</si>
  <si>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</si>
  <si>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</si>
  <si>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</si>
  <si>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</si>
  <si>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</si>
  <si>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</si>
  <si>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</si>
  <si>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</si>
  <si>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</si>
  <si>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</si>
  <si>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</si>
  <si>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</si>
  <si>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</si>
  <si>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</si>
  <si>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</si>
  <si>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</si>
  <si>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</si>
  <si>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</si>
  <si>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</si>
  <si>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</si>
  <si>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</si>
  <si>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</si>
  <si>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</si>
  <si>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</si>
  <si>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</si>
  <si>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</si>
  <si>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</si>
  <si>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</si>
  <si>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</si>
  <si>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</si>
  <si>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</si>
  <si>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</si>
  <si>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</si>
  <si>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</si>
  <si>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</si>
  <si>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</si>
  <si>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</si>
  <si>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</si>
  <si>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</si>
  <si>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</si>
  <si>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</si>
  <si>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</si>
  <si>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</si>
  <si>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</si>
  <si>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</si>
  <si>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</si>
  <si>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</si>
  <si>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</si>
  <si>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</si>
  <si>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</si>
  <si>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</si>
  <si>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</si>
  <si>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</si>
  <si>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</si>
  <si>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</si>
  <si>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</si>
  <si>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</si>
  <si>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</si>
  <si>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</si>
  <si>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</si>
  <si>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</si>
  <si>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</si>
  <si>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</si>
  <si>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</si>
  <si>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</si>
  <si>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</si>
  <si>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</si>
  <si>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</si>
  <si>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</si>
  <si>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</si>
  <si>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</si>
  <si>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</si>
  <si>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</si>
  <si>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</si>
  <si>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</si>
  <si>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</si>
  <si>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</si>
  <si>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</si>
  <si>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</si>
  <si>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</si>
  <si>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</si>
  <si>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</si>
  <si>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</si>
  <si>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</si>
  <si>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</si>
  <si>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</si>
  <si>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</si>
  <si>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</si>
  <si>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</si>
  <si>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</si>
  <si>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</si>
  <si>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</si>
  <si>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</si>
  <si>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</si>
  <si>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</si>
  <si>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</si>
  <si>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</si>
  <si>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</si>
  <si>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</si>
  <si>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</si>
  <si>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</si>
  <si>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</si>
  <si>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</si>
  <si>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</si>
  <si>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</si>
  <si>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</si>
  <si>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</si>
  <si>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</si>
  <si>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</si>
  <si>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</si>
  <si>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</si>
  <si>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</si>
  <si>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</si>
  <si>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</si>
  <si>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</si>
  <si>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</si>
  <si>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</si>
  <si>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</si>
  <si>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</si>
  <si>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</si>
  <si>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</si>
  <si>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</si>
  <si>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</si>
  <si>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</si>
  <si>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</si>
  <si>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</si>
  <si>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</si>
  <si>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</si>
  <si>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</si>
  <si>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</si>
  <si>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</si>
  <si>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</si>
  <si>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</si>
  <si>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</si>
  <si>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</si>
  <si>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</si>
  <si>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</si>
  <si>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</si>
  <si>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</si>
  <si>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</si>
  <si>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</si>
  <si>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</si>
  <si>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</si>
  <si>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</si>
  <si>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</si>
  <si>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</si>
  <si>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</si>
  <si>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</si>
  <si>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</si>
  <si>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</si>
  <si>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</si>
  <si>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</si>
  <si>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</si>
  <si>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</si>
  <si>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</si>
  <si>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</si>
  <si>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</si>
  <si>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</si>
  <si>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</si>
  <si>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</si>
  <si>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</si>
  <si>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</si>
  <si>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</si>
  <si>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</si>
  <si>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</si>
  <si>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</si>
  <si>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</si>
  <si>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</si>
  <si>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</si>
  <si>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</si>
  <si>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</si>
  <si>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</si>
  <si>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</si>
  <si>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</si>
  <si>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</si>
  <si>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</si>
  <si>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</si>
  <si>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</si>
  <si>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</si>
  <si>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</si>
  <si>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</si>
  <si>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</si>
  <si>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</si>
  <si>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</si>
  <si>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</si>
  <si>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</si>
  <si>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</si>
  <si>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</si>
  <si>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</si>
  <si>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</si>
  <si>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</si>
  <si>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</si>
  <si>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</si>
  <si>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</si>
  <si>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</si>
  <si>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</si>
  <si>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</si>
  <si>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</si>
  <si>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</si>
  <si>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</si>
  <si>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</si>
  <si>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</si>
  <si>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</si>
  <si>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</si>
  <si>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</si>
  <si>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</si>
  <si>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</si>
  <si>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</si>
  <si>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</si>
  <si>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</si>
  <si>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</si>
  <si>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</si>
  <si>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</si>
  <si>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</si>
  <si>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</si>
  <si>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</si>
  <si>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</si>
  <si>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</si>
  <si>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</si>
  <si>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</si>
  <si>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</si>
  <si>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</si>
  <si>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</si>
  <si>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</si>
  <si>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</si>
  <si>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</si>
  <si>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</si>
  <si>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</si>
  <si>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</si>
  <si>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</si>
  <si>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</si>
  <si>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</si>
  <si>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</si>
  <si>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</si>
  <si>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</si>
  <si>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</si>
  <si>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</si>
  <si>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</si>
  <si>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</si>
  <si>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</si>
  <si>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</si>
  <si>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</si>
  <si>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</si>
  <si>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</si>
  <si>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</si>
  <si>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</si>
  <si>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</si>
  <si>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</si>
  <si>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</si>
  <si>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</si>
  <si>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</si>
  <si>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</si>
  <si>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</si>
  <si>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</si>
  <si>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</si>
  <si>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</si>
  <si>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</si>
  <si>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</si>
  <si>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</si>
  <si>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</si>
  <si>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</si>
  <si>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</si>
  <si>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</si>
  <si>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</si>
  <si>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</si>
  <si>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</si>
  <si>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</si>
  <si>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</si>
  <si>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</si>
  <si>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</si>
  <si>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</si>
  <si>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</si>
  <si>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</si>
  <si>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</si>
  <si>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</si>
  <si>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</si>
  <si>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</si>
  <si>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</si>
  <si>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</si>
  <si>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</si>
  <si>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</si>
  <si>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</si>
  <si>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</si>
  <si>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</si>
  <si>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</si>
  <si>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</si>
  <si>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</si>
  <si>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</si>
  <si>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</si>
  <si>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</si>
  <si>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</si>
  <si>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</si>
  <si>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</si>
  <si>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</si>
  <si>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</si>
  <si>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</si>
  <si>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</si>
  <si>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</si>
  <si>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</si>
  <si>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</si>
  <si>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</si>
  <si>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</si>
  <si>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</si>
  <si>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</si>
  <si>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</si>
  <si>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</si>
  <si>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</si>
  <si>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</si>
  <si>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</si>
  <si>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</si>
  <si>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</si>
  <si>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</si>
  <si>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</si>
  <si>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</si>
  <si>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</si>
  <si>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</si>
  <si>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</si>
  <si>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</si>
  <si>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</si>
  <si>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</si>
  <si>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</si>
  <si>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</si>
  <si>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</si>
  <si>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</si>
  <si>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</si>
  <si>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</si>
  <si>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</si>
  <si>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</si>
  <si>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</si>
  <si>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</si>
  <si>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</si>
  <si>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</si>
  <si>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</si>
  <si>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</si>
  <si>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</si>
  <si>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</si>
  <si>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</si>
  <si>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</si>
  <si>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</si>
  <si>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</si>
  <si>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</si>
  <si>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</si>
  <si>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</si>
  <si>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</si>
  <si>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</si>
  <si>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</si>
  <si>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</si>
  <si>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</si>
  <si>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</si>
  <si>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</si>
  <si>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</si>
  <si>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</si>
  <si>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</si>
  <si>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</si>
  <si>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</si>
  <si>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</si>
  <si>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</si>
  <si>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</si>
  <si>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</si>
  <si>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</si>
  <si>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</si>
  <si>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</si>
  <si>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</si>
  <si>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</si>
  <si>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</si>
  <si>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</si>
  <si>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</si>
  <si>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</si>
  <si>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</si>
  <si>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</si>
  <si>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</si>
  <si>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</si>
  <si>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</si>
  <si>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</si>
  <si>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</si>
  <si>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</si>
  <si>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</si>
  <si>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</si>
  <si>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</si>
  <si>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</si>
  <si>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</si>
  <si>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</si>
  <si>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</si>
  <si>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</si>
  <si>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</si>
  <si>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</si>
  <si>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</si>
  <si>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</si>
  <si>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</si>
  <si>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</si>
  <si>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</si>
  <si>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</si>
  <si>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</si>
  <si>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</si>
  <si>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</si>
  <si>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</si>
  <si>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</si>
  <si>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</si>
  <si>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</si>
  <si>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</si>
  <si>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</si>
  <si>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</si>
  <si>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</si>
  <si>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</si>
  <si>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</si>
  <si>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</si>
  <si>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</si>
  <si>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</si>
  <si>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</si>
  <si>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</si>
  <si>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</si>
  <si>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</si>
  <si>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</si>
  <si>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</si>
  <si>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</si>
  <si>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</si>
  <si>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</si>
  <si>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</si>
  <si>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</si>
  <si>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</si>
  <si>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</si>
  <si>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</si>
  <si>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</si>
  <si>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</si>
  <si>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</si>
  <si>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</si>
  <si>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</si>
  <si>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</si>
  <si>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</si>
  <si>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</si>
  <si>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</si>
  <si>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</si>
  <si>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</si>
  <si>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</si>
  <si>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</si>
  <si>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</si>
  <si>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</si>
  <si>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</si>
  <si>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</si>
  <si>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</si>
  <si>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</si>
  <si>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</si>
  <si>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</si>
  <si>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</si>
  <si>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</si>
  <si>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</si>
  <si>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</si>
  <si>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</si>
  <si>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</si>
  <si>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</si>
  <si>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</si>
  <si>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</si>
  <si>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</si>
  <si>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</si>
  <si>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</si>
  <si>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</si>
  <si>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</si>
  <si>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</si>
  <si>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</si>
  <si>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</si>
  <si>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</si>
  <si>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</si>
  <si>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</si>
  <si>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</si>
  <si>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</si>
  <si>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</si>
  <si>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</si>
  <si>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</si>
  <si>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</si>
  <si>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</si>
  <si>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</si>
  <si>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</si>
  <si>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</si>
  <si>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</si>
  <si>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</si>
  <si>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</si>
  <si>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</si>
  <si>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</si>
  <si>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</si>
  <si>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</si>
  <si>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</si>
  <si>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</si>
  <si>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</si>
  <si>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</si>
  <si>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</si>
  <si>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</si>
  <si>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</si>
  <si>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</si>
  <si>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</si>
  <si>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</si>
  <si>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</si>
  <si>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</si>
  <si>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</si>
  <si>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</si>
  <si>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</si>
  <si>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</si>
  <si>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</si>
  <si>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</si>
  <si>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</si>
  <si>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</si>
  <si>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</si>
  <si>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</si>
  <si>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</si>
  <si>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</si>
  <si>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</si>
  <si>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</si>
  <si>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</si>
  <si>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</si>
  <si>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</si>
  <si>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</si>
  <si>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</si>
  <si>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</si>
  <si>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</si>
  <si>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</si>
  <si>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</si>
  <si>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</si>
  <si>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</si>
  <si>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</si>
  <si>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</si>
  <si>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</si>
  <si>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</si>
  <si>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</si>
  <si>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</si>
  <si>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</si>
  <si>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</si>
  <si>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</si>
  <si>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</si>
  <si>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</si>
  <si>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</si>
  <si>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</si>
  <si>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</si>
  <si>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</si>
  <si>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</si>
  <si>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</si>
  <si>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</si>
  <si>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</si>
  <si>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</si>
  <si>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</si>
  <si>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</si>
  <si>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</si>
  <si>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</si>
  <si>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</si>
  <si>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</si>
  <si>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</si>
  <si>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</si>
  <si>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</si>
  <si>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</si>
  <si>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</si>
  <si>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</si>
  <si>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</si>
  <si>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</si>
  <si>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</si>
  <si>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</si>
  <si>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</si>
  <si>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</si>
  <si>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</si>
  <si>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</si>
  <si>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</si>
  <si>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</si>
  <si>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</si>
  <si>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</si>
  <si>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</si>
  <si>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</si>
  <si>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</si>
  <si>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</si>
  <si>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</si>
  <si>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</si>
  <si>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</si>
  <si>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</si>
  <si>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</si>
  <si>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</si>
  <si>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</si>
  <si>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</si>
  <si>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</si>
  <si>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</si>
  <si>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</si>
  <si>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</si>
  <si>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</si>
  <si>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</si>
  <si>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</si>
  <si>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</si>
  <si>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</si>
  <si>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</si>
  <si>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</si>
  <si>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</si>
  <si>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</si>
  <si>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</si>
  <si>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</si>
  <si>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</si>
  <si>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</si>
  <si>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</si>
  <si>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</si>
  <si>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</si>
  <si>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</si>
  <si>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</si>
  <si>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</si>
  <si>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</si>
  <si>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</si>
  <si>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</si>
  <si>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</si>
  <si>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</si>
  <si>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</si>
  <si>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</si>
  <si>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</si>
  <si>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</si>
  <si>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</si>
  <si>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</si>
  <si>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</si>
  <si>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</si>
  <si>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</si>
  <si>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</si>
  <si>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</si>
  <si>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</si>
  <si>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</si>
  <si>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</si>
  <si>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</si>
  <si>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</si>
  <si>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</si>
  <si>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</si>
  <si>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</si>
  <si>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</si>
  <si>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</si>
  <si>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</si>
  <si>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</si>
  <si>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</si>
  <si>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</si>
  <si>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</si>
  <si>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</si>
  <si>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</si>
  <si>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</si>
  <si>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</si>
  <si>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</si>
  <si>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</si>
  <si>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</si>
  <si>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</si>
  <si>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</si>
  <si>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</si>
  <si>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</si>
  <si>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</si>
  <si>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</si>
  <si>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</si>
  <si>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</si>
  <si>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</si>
  <si>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</si>
  <si>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</si>
  <si>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</si>
  <si>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</si>
  <si>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</si>
  <si>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</si>
  <si>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</si>
  <si>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</si>
  <si>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</si>
  <si>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</si>
  <si>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</si>
  <si>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</si>
  <si>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</si>
  <si>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</si>
  <si>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</si>
  <si>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</si>
  <si>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</si>
  <si>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</si>
  <si>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</si>
  <si>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</si>
  <si>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</si>
  <si>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</si>
  <si>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</si>
  <si>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</si>
  <si>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</si>
  <si>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</si>
  <si>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</si>
  <si>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</si>
  <si>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</si>
  <si>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</si>
  <si>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</si>
  <si>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</si>
  <si>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</si>
  <si>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</si>
  <si>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</si>
  <si>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</si>
  <si>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</si>
  <si>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</si>
  <si>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</si>
  <si>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</si>
  <si>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</si>
  <si>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</si>
  <si>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</si>
  <si>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</si>
  <si>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</si>
  <si>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</si>
  <si>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</si>
  <si>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</si>
  <si>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</si>
  <si>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</si>
  <si>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</si>
  <si>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</si>
  <si>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</si>
  <si>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</si>
  <si>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</si>
  <si>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</si>
  <si>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</si>
  <si>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</si>
  <si>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</si>
  <si>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</si>
  <si>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</si>
  <si>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</si>
  <si>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</si>
  <si>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</si>
  <si>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</si>
  <si>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</si>
  <si>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</si>
  <si>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</si>
  <si>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</si>
  <si>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</si>
  <si>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</si>
  <si>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</si>
  <si>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</si>
  <si>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</si>
  <si>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</si>
  <si>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</si>
  <si>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</si>
  <si>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</si>
  <si>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</si>
  <si>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</si>
  <si>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</si>
  <si>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</si>
  <si>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</si>
  <si>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</si>
  <si>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</si>
  <si>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</si>
  <si>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</si>
  <si>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</si>
  <si>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</si>
  <si>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</si>
  <si>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</si>
  <si>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</si>
  <si>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</si>
  <si>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</si>
  <si>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</si>
  <si>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</si>
  <si>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</si>
  <si>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</si>
  <si>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</si>
  <si>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</si>
  <si>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</si>
  <si>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</si>
  <si>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</si>
  <si>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</si>
  <si>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</si>
  <si>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</si>
  <si>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</si>
  <si>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</si>
  <si>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</si>
  <si>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</si>
  <si>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</si>
  <si>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</si>
  <si>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</si>
  <si>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</si>
  <si>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</si>
  <si>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</si>
  <si>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</si>
  <si>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</si>
  <si>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</si>
  <si>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</si>
  <si>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</si>
  <si>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</si>
  <si>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</si>
  <si>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</si>
  <si>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</si>
  <si>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</si>
  <si>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</si>
  <si>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</si>
  <si>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</si>
  <si>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</si>
  <si>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</si>
  <si>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</si>
  <si>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</si>
  <si>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</si>
  <si>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</si>
  <si>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</si>
  <si>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</si>
  <si>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</si>
  <si>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</si>
  <si>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</si>
  <si>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</si>
  <si>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</si>
  <si>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</si>
  <si>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</si>
  <si>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</si>
  <si>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</si>
  <si>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</si>
  <si>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</si>
  <si>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</si>
  <si>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</si>
  <si>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</si>
  <si>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</si>
  <si>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</si>
  <si>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</si>
  <si>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</si>
  <si>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</si>
  <si>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</si>
  <si>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</si>
  <si>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</si>
  <si>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</si>
  <si>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</si>
  <si>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</si>
  <si>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</si>
  <si>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</si>
  <si>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</si>
  <si>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</si>
  <si>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</si>
  <si>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</si>
  <si>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</si>
  <si>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</si>
  <si>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</si>
  <si>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</si>
  <si>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</si>
  <si>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</si>
  <si>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</si>
  <si>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</si>
  <si>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</si>
  <si>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</si>
  <si>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</si>
  <si>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</si>
  <si>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</si>
  <si>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</si>
  <si>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</si>
  <si>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</si>
  <si>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</si>
  <si>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</si>
  <si>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</si>
  <si>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</si>
  <si>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</si>
  <si>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</si>
  <si>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</si>
  <si>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</si>
  <si>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</si>
  <si>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</si>
  <si>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</si>
  <si>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</si>
  <si>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</si>
  <si>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</si>
  <si>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</si>
  <si>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</si>
  <si>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</si>
  <si>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</si>
  <si>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</si>
  <si>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</si>
  <si>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</si>
  <si>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</si>
  <si>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</si>
  <si>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</si>
  <si>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</si>
  <si>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</si>
  <si>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</si>
  <si>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</si>
  <si>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</si>
  <si>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</si>
  <si>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</si>
  <si>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</si>
  <si>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</si>
  <si>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</si>
  <si>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</si>
  <si>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</si>
  <si>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</si>
  <si>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</si>
  <si>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</si>
  <si>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</si>
  <si>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</si>
  <si>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</si>
  <si>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</si>
  <si>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</si>
  <si>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</si>
  <si>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</si>
  <si>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</si>
  <si>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</si>
  <si>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</si>
  <si>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</si>
  <si>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</si>
  <si>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</si>
  <si>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</si>
  <si>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</si>
  <si>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</si>
  <si>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</si>
  <si>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</si>
  <si>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</si>
  <si>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</si>
  <si>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</si>
  <si>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</si>
  <si>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</si>
  <si>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</si>
  <si>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</si>
  <si>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</si>
  <si>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</si>
  <si>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</si>
  <si>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</si>
  <si>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</si>
  <si>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</si>
  <si>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</si>
  <si>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</si>
  <si>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</si>
  <si>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</si>
  <si>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</si>
  <si>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</si>
  <si>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</si>
  <si>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</si>
  <si>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</si>
  <si>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</si>
  <si>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</si>
  <si>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</si>
  <si>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</si>
  <si>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</si>
  <si>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</si>
  <si>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</si>
  <si>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</si>
  <si>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</si>
  <si>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</si>
  <si>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</si>
  <si>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</si>
  <si>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</si>
  <si>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</si>
  <si>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</si>
  <si>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</si>
  <si>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</si>
  <si>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</si>
  <si>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</si>
  <si>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</si>
  <si>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</si>
  <si>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</si>
  <si>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</si>
  <si>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</si>
  <si>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</si>
  <si>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</si>
  <si>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</si>
  <si>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</si>
  <si>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</si>
  <si>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</si>
  <si>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</si>
  <si>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</si>
  <si>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</si>
  <si>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</si>
  <si>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</si>
  <si>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</si>
  <si>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</si>
  <si>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</si>
  <si>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</si>
  <si>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</si>
  <si>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</si>
  <si>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</si>
  <si>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</si>
  <si>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</si>
  <si>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</si>
  <si>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</si>
  <si>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</si>
  <si>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</si>
  <si>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</si>
  <si>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</si>
  <si>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</si>
  <si>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</si>
  <si>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</si>
  <si>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</si>
  <si>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</si>
  <si>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</si>
  <si>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</si>
  <si>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</si>
  <si>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</si>
  <si>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</si>
  <si>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</si>
  <si>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</si>
  <si>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</si>
  <si>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</si>
  <si>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</si>
  <si>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</si>
  <si>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</si>
  <si>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</si>
  <si>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</si>
  <si>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</si>
  <si>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</si>
  <si>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</si>
  <si>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</si>
  <si>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</si>
  <si>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</si>
  <si>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</si>
  <si>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</si>
  <si>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</si>
  <si>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</si>
  <si>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</si>
  <si>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</si>
  <si>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</si>
  <si>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</si>
  <si>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</si>
  <si>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</si>
  <si>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</si>
  <si>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</si>
  <si>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</si>
  <si>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</si>
  <si>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</si>
  <si>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</si>
  <si>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</si>
  <si>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</si>
  <si>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</si>
  <si>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</si>
  <si>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</si>
  <si>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</si>
  <si>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</si>
  <si>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</si>
  <si>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</si>
  <si>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</si>
  <si>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</si>
  <si>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</si>
  <si>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</si>
  <si>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</si>
  <si>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</si>
  <si>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</si>
  <si>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</si>
  <si>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</si>
  <si>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</si>
  <si>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</si>
  <si>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</si>
  <si>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</si>
  <si>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</si>
  <si>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</si>
  <si>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</si>
  <si>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</si>
  <si>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</si>
  <si>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</si>
  <si>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</si>
  <si>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</si>
  <si>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</si>
  <si>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</si>
  <si>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</si>
  <si>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</si>
  <si>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</si>
  <si>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</si>
  <si>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</si>
  <si>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</si>
  <si>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</si>
  <si>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</si>
  <si>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</si>
  <si>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</si>
  <si>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</si>
  <si>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</si>
  <si>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</si>
  <si>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</si>
  <si>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</si>
  <si>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</si>
  <si>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</si>
  <si>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</si>
  <si>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</si>
  <si>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</si>
  <si>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</si>
  <si>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</si>
  <si>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</si>
  <si>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</si>
  <si>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</si>
  <si>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</si>
  <si>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</si>
  <si>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</si>
  <si>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</si>
  <si>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</si>
  <si>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</si>
  <si>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</si>
  <si>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</si>
  <si>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</si>
  <si>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</si>
  <si>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</si>
  <si>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</si>
  <si>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</si>
  <si>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</si>
  <si>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</si>
  <si>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</si>
  <si>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</si>
  <si>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</si>
  <si>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</si>
  <si>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</si>
  <si>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</si>
  <si>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</si>
  <si>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</si>
  <si>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</si>
  <si>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</si>
  <si>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</si>
  <si>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</si>
  <si>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</si>
  <si>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</si>
  <si>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</si>
  <si>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</si>
  <si>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</si>
  <si>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</si>
  <si>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</si>
  <si>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</si>
  <si>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</si>
  <si>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</si>
  <si>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</si>
  <si>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</si>
  <si>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</si>
  <si>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</si>
  <si>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</si>
  <si>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</si>
  <si>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</si>
  <si>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</si>
  <si>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</si>
  <si>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</si>
  <si>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</si>
  <si>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</si>
  <si>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</si>
  <si>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</si>
  <si>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</si>
  <si>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</si>
  <si>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</si>
  <si>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</si>
  <si>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</si>
  <si>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</si>
  <si>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</si>
  <si>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</si>
  <si>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</si>
  <si>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</si>
  <si>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</si>
  <si>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</si>
  <si>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</si>
  <si>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</si>
  <si>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</si>
  <si>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</si>
  <si>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</si>
  <si>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</si>
  <si>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</si>
  <si>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</si>
  <si>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</si>
  <si>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</si>
  <si>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</si>
  <si>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</si>
  <si>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</si>
  <si>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</si>
  <si>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</si>
  <si>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</si>
  <si>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</si>
  <si>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</si>
  <si>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</si>
  <si>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</si>
  <si>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</si>
  <si>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</si>
  <si>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</si>
  <si>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</si>
  <si>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</si>
  <si>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</si>
  <si>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</si>
  <si>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</si>
  <si>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</si>
  <si>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</si>
  <si>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</si>
  <si>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</si>
  <si>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</si>
  <si>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</si>
  <si>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</si>
  <si>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</si>
  <si>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</si>
  <si>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</si>
  <si>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</si>
  <si>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</si>
  <si>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</si>
  <si>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</si>
  <si>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</si>
  <si>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</si>
  <si>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</si>
  <si>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</si>
  <si>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</si>
  <si>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</si>
  <si>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</si>
  <si>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</si>
  <si>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</si>
  <si>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</si>
  <si>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</si>
  <si>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</si>
  <si>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</si>
  <si>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</si>
  <si>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</si>
  <si>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</si>
  <si>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</si>
  <si>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</si>
  <si>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</si>
  <si>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</si>
  <si>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</si>
  <si>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</si>
  <si>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</si>
  <si>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</si>
  <si>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</si>
  <si>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</si>
  <si>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</si>
  <si>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</si>
  <si>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</si>
  <si>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</si>
  <si>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</si>
  <si>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</si>
  <si>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</si>
  <si>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</si>
  <si>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</si>
  <si>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</si>
  <si>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</si>
  <si>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</si>
  <si>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</si>
  <si>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</si>
  <si>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</si>
  <si>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</si>
  <si>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</si>
  <si>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</si>
  <si>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</si>
  <si>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</si>
  <si>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</si>
  <si>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</si>
  <si>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</si>
  <si>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</si>
  <si>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</si>
  <si>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</si>
  <si>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</si>
  <si>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</si>
  <si>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</si>
  <si>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</si>
  <si>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</si>
  <si>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</si>
  <si>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</si>
  <si>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</si>
  <si>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</si>
  <si>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</si>
  <si>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</si>
  <si>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</si>
  <si>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</si>
  <si>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</si>
  <si>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</si>
  <si>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</si>
  <si>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</si>
  <si>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</si>
  <si>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</si>
  <si>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</si>
  <si>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</si>
  <si>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</si>
  <si>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</si>
  <si>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</si>
  <si>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</si>
  <si>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</si>
  <si>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</si>
  <si>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</si>
  <si>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</si>
  <si>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</si>
  <si>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</si>
  <si>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</si>
  <si>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</si>
  <si>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</si>
  <si>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</si>
  <si>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</si>
  <si>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</si>
  <si>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</si>
  <si>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</si>
  <si>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</si>
  <si>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</si>
  <si>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</si>
  <si>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</si>
  <si>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</si>
  <si>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</si>
  <si>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</si>
  <si>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</si>
  <si>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</si>
  <si>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</si>
  <si>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</si>
  <si>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</si>
  <si>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</si>
  <si>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</si>
  <si>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</si>
  <si>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</si>
  <si>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</si>
  <si>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</si>
  <si>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</si>
  <si>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</si>
  <si>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</si>
  <si>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</si>
  <si>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</si>
  <si>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</si>
  <si>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</si>
  <si>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</si>
  <si>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</si>
  <si>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</si>
  <si>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</si>
  <si>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</si>
  <si>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</si>
  <si>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</si>
  <si>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</si>
  <si>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</si>
  <si>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</si>
  <si>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</si>
  <si>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</si>
  <si>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</si>
  <si>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</si>
  <si>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</si>
  <si>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</si>
  <si>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</si>
  <si>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</si>
  <si>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</si>
  <si>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</si>
  <si>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</si>
  <si>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</si>
  <si>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</si>
  <si>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</si>
  <si>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</si>
  <si>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</si>
  <si>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</si>
  <si>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</si>
  <si>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</si>
  <si>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</si>
  <si>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</si>
  <si>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</si>
  <si>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</si>
  <si>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</si>
  <si>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</si>
  <si>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</si>
  <si>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</si>
  <si>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</si>
  <si>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</si>
  <si>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</si>
  <si>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</si>
  <si>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</si>
  <si>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</si>
  <si>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</si>
  <si>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</si>
  <si>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</si>
  <si>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</si>
  <si>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</si>
  <si>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</si>
  <si>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</si>
  <si>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</si>
  <si>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</si>
  <si>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</si>
  <si>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</si>
  <si>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</si>
  <si>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</si>
  <si>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</si>
  <si>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</si>
  <si>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</si>
  <si>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</si>
  <si>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</si>
  <si>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</si>
  <si>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</si>
  <si>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</si>
  <si>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</si>
  <si>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</si>
  <si>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</si>
  <si>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</si>
  <si>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</si>
  <si>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</si>
  <si>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</si>
  <si>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</si>
  <si>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</si>
  <si>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</si>
  <si>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</si>
  <si>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</si>
  <si>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</si>
  <si>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</si>
  <si>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</si>
  <si>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</si>
  <si>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</si>
  <si>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</si>
  <si>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</si>
  <si>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</si>
  <si>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</si>
  <si>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</si>
  <si>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</si>
  <si>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</si>
  <si>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</si>
  <si>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</si>
  <si>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</si>
  <si>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</si>
  <si>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</si>
  <si>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</si>
  <si>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</si>
  <si>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</si>
  <si>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</si>
  <si>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</si>
  <si>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</si>
  <si>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</si>
  <si>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</si>
  <si>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</si>
  <si>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</si>
  <si>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</si>
  <si>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</si>
  <si>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</si>
  <si>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</si>
  <si>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</si>
  <si>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</si>
  <si>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</si>
  <si>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</si>
  <si>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</si>
  <si>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</si>
  <si>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</si>
  <si>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</si>
  <si>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</si>
  <si>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</si>
  <si>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</si>
  <si>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</si>
  <si>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</si>
  <si>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</si>
  <si>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</si>
  <si>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</si>
  <si>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</si>
  <si>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</si>
  <si>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</si>
  <si>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</si>
  <si>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</si>
  <si>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</si>
  <si>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</si>
  <si>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</si>
  <si>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</si>
  <si>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</si>
  <si>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</si>
  <si>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</si>
  <si>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</si>
  <si>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</si>
  <si>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</si>
  <si>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</si>
  <si>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</si>
  <si>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</si>
  <si>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</si>
  <si>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</si>
  <si>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</si>
  <si>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</si>
  <si>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</si>
  <si>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</si>
  <si>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</si>
  <si>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</si>
  <si>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</si>
  <si>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</si>
  <si>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</si>
  <si>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</si>
  <si>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</si>
  <si>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</si>
  <si>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</si>
  <si>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</si>
  <si>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</si>
  <si>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</si>
  <si>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</si>
  <si>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</si>
  <si>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</si>
  <si>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</si>
  <si>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</si>
  <si>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</si>
  <si>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</si>
  <si>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</si>
  <si>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</si>
  <si>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</si>
  <si>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</si>
  <si>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</si>
  <si>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</si>
  <si>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</si>
  <si>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</si>
  <si>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</si>
  <si>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</si>
  <si>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</si>
  <si>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</si>
  <si>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</si>
  <si>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</si>
  <si>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</si>
  <si>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</si>
  <si>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</si>
  <si>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</si>
  <si>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</si>
  <si>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</si>
  <si>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</si>
  <si>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</si>
  <si>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</si>
  <si>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</si>
  <si>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</si>
  <si>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</si>
  <si>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</si>
  <si>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</si>
  <si>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</si>
  <si>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</si>
  <si>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</si>
  <si>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</si>
  <si>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</si>
  <si>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</si>
  <si>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</si>
  <si>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</si>
  <si>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</si>
  <si>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</si>
  <si>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</si>
  <si>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</si>
  <si>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</si>
  <si>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</si>
  <si>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</si>
  <si>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</si>
  <si>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</si>
  <si>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</si>
  <si>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</si>
  <si>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</si>
  <si>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</si>
  <si>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</si>
  <si>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</si>
  <si>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</si>
  <si>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</si>
  <si>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</si>
  <si>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</si>
  <si>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</si>
  <si>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</si>
  <si>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</si>
  <si>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</si>
  <si>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</si>
  <si>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</si>
  <si>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</si>
  <si>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</si>
  <si>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</si>
  <si>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</si>
  <si>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</si>
  <si>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</si>
  <si>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</si>
  <si>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</si>
  <si>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</si>
  <si>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</si>
  <si>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</si>
  <si>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</si>
  <si>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</si>
  <si>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</si>
  <si>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</si>
  <si>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</si>
  <si>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</si>
  <si>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</si>
  <si>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</si>
  <si>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</si>
  <si>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</si>
  <si>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</si>
  <si>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</si>
  <si>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</si>
  <si>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</si>
  <si>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</si>
  <si>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</si>
  <si>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</si>
  <si>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</si>
  <si>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</si>
  <si>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</si>
  <si>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</si>
  <si>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</si>
  <si>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</si>
  <si>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</si>
  <si>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</si>
  <si>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</si>
  <si>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</si>
  <si>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</si>
  <si>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</si>
  <si>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</si>
  <si>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</si>
  <si>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</si>
  <si>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</si>
  <si>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</si>
  <si>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</si>
  <si>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</si>
  <si>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</si>
  <si>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</si>
  <si>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</si>
  <si>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</si>
  <si>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</si>
  <si>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</si>
  <si>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</si>
  <si>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</si>
  <si>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</si>
  <si>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</si>
  <si>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</si>
  <si>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</si>
  <si>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</si>
  <si>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</si>
  <si>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</si>
  <si>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</si>
  <si>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</si>
  <si>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</si>
  <si>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</si>
  <si>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</si>
  <si>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</si>
  <si>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</si>
  <si>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</si>
  <si>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</si>
  <si>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</si>
  <si>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</si>
  <si>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</si>
  <si>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</si>
  <si>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</si>
  <si>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</si>
  <si>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</si>
  <si>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</si>
  <si>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</si>
  <si>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</si>
  <si>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</si>
  <si>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</si>
  <si>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</si>
  <si>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</si>
  <si>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</si>
  <si>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</si>
  <si>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</si>
  <si>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</si>
  <si>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</si>
  <si>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</si>
  <si>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</si>
  <si>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</si>
  <si>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</si>
  <si>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</si>
  <si>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</si>
  <si>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</si>
  <si>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</si>
  <si>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</si>
  <si>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</si>
  <si>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</si>
  <si>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</si>
  <si>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</si>
  <si>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</si>
  <si>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</si>
  <si>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</si>
  <si>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</si>
  <si>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</si>
  <si>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</si>
  <si>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</si>
  <si>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</si>
  <si>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</si>
  <si>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</si>
  <si>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</si>
  <si>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</si>
  <si>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</si>
  <si>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</si>
  <si>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</si>
  <si>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</si>
  <si>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</si>
  <si>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</si>
  <si>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</si>
  <si>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</si>
  <si>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</si>
  <si>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</si>
  <si>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</si>
  <si>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</si>
  <si>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</si>
  <si>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</si>
  <si>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</si>
  <si>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</si>
  <si>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</si>
  <si>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</si>
  <si>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</si>
  <si>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</si>
  <si>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</si>
  <si>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</si>
  <si>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</si>
  <si>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</si>
  <si>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</si>
  <si>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</si>
  <si>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</si>
  <si>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</si>
  <si>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</si>
  <si>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</si>
  <si>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</si>
  <si>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</si>
  <si>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</si>
  <si>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</si>
  <si>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</si>
  <si>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</si>
  <si>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</si>
  <si>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</si>
  <si>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</si>
  <si>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</si>
  <si>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</si>
  <si>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</si>
  <si>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</si>
  <si>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</si>
  <si>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</si>
  <si>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</si>
  <si>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</si>
  <si>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</si>
  <si>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</si>
  <si>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</si>
  <si>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</si>
  <si>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</si>
  <si>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</si>
  <si>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</si>
  <si>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</si>
  <si>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</si>
  <si>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</si>
  <si>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</si>
  <si>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</si>
  <si>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</si>
  <si>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</si>
  <si>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</si>
  <si>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</si>
  <si>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</si>
  <si>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</si>
  <si>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</si>
  <si>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</si>
  <si>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</si>
  <si>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</si>
  <si>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</si>
  <si>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</si>
  <si>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</si>
  <si>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</si>
  <si>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</si>
  <si>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</si>
  <si>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</si>
  <si>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</si>
  <si>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</si>
  <si>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</si>
  <si>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</si>
  <si>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</si>
  <si>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</si>
  <si>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</si>
  <si>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</si>
  <si>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</si>
  <si>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</si>
  <si>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</si>
  <si>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</si>
  <si>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</si>
  <si>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</si>
  <si>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</si>
  <si>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</si>
  <si>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</si>
  <si>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</si>
  <si>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</si>
  <si>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</si>
  <si>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</si>
  <si>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</si>
  <si>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</si>
  <si>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</si>
  <si>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</si>
  <si>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</si>
  <si>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</si>
  <si>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</si>
  <si>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</si>
  <si>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</si>
  <si>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</si>
  <si>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</si>
  <si>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</si>
  <si>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</si>
  <si>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</si>
  <si>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</si>
  <si>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</si>
  <si>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</si>
  <si>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</si>
  <si>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</si>
  <si>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</si>
  <si>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</si>
  <si>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</si>
  <si>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</si>
  <si>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</si>
  <si>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</si>
  <si>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</si>
  <si>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</si>
  <si>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</si>
  <si>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</si>
  <si>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</si>
  <si>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</si>
  <si>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</si>
  <si>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</si>
  <si>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</si>
  <si>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</si>
  <si>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</si>
  <si>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</si>
  <si>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</si>
  <si>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</si>
  <si>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</si>
  <si>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</si>
  <si>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</si>
  <si>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</si>
  <si>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</si>
  <si>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</si>
  <si>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</si>
  <si>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</si>
  <si>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</si>
  <si>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</si>
  <si>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</si>
  <si>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</si>
  <si>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</si>
  <si>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</si>
  <si>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</si>
  <si>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</si>
  <si>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</si>
  <si>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</si>
  <si>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</si>
  <si>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</si>
  <si>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</si>
  <si>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</si>
  <si>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</si>
  <si>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</si>
  <si>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</si>
  <si>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</si>
  <si>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</si>
  <si>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</si>
  <si>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</si>
  <si>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</si>
  <si>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</si>
  <si>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</si>
  <si>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</si>
  <si>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</si>
  <si>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</si>
  <si>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</si>
  <si>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</si>
  <si>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</si>
  <si>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</si>
  <si>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</si>
  <si>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</si>
  <si>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</si>
  <si>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</si>
  <si>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</si>
  <si>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</si>
  <si>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</si>
  <si>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</si>
  <si>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</si>
  <si>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</si>
  <si>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</si>
  <si>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</si>
  <si>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</si>
  <si>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</si>
  <si>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</si>
  <si>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</si>
  <si>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</si>
  <si>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</si>
  <si>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</si>
  <si>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</si>
  <si>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</si>
  <si>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</si>
  <si>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</si>
  <si>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</si>
  <si>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</si>
  <si>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</si>
  <si>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</si>
  <si>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</si>
  <si>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</si>
  <si>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</si>
  <si>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</si>
  <si>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</si>
  <si>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</si>
  <si>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</si>
  <si>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</si>
  <si>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</si>
  <si>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</si>
  <si>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</si>
  <si>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</si>
  <si>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</si>
  <si>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</si>
  <si>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</si>
  <si>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</si>
  <si>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</si>
  <si>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</si>
  <si>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</si>
  <si>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</si>
  <si>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</si>
  <si>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</si>
  <si>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</si>
  <si>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</si>
  <si>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</si>
  <si>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</si>
  <si>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</si>
  <si>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</si>
  <si>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</si>
  <si>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</si>
  <si>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</si>
  <si>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</si>
  <si>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</si>
  <si>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</si>
  <si>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</si>
  <si>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</si>
  <si>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</si>
  <si>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</si>
  <si>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</si>
  <si>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</si>
  <si>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</si>
  <si>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</si>
  <si>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</si>
  <si>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</si>
  <si>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</si>
  <si>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</si>
  <si>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</si>
  <si>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</si>
  <si>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</si>
  <si>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</si>
  <si>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</si>
  <si>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</si>
  <si>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</si>
  <si>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</si>
  <si>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</si>
  <si>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</si>
  <si>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</si>
  <si>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</si>
  <si>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</si>
  <si>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</si>
  <si>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</si>
  <si>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</si>
  <si>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</si>
  <si>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</si>
  <si>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</si>
  <si>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</si>
  <si>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</si>
  <si>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</si>
  <si>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</si>
  <si>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</si>
  <si>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</si>
  <si>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</si>
  <si>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</si>
  <si>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</si>
  <si>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</si>
  <si>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</si>
  <si>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</si>
  <si>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</si>
  <si>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</si>
  <si>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</si>
  <si>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</si>
  <si>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</si>
  <si>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</si>
  <si>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</si>
  <si>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</si>
  <si>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</si>
  <si>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</si>
  <si>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</si>
  <si>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</si>
  <si>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</si>
  <si>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</si>
  <si>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</si>
  <si>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</si>
  <si>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</si>
  <si>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</si>
  <si>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</si>
  <si>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</si>
  <si>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</si>
  <si>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</si>
  <si>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</si>
  <si>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</si>
  <si>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</si>
  <si>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</si>
  <si>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</si>
  <si>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</si>
  <si>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</si>
  <si>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</si>
  <si>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</si>
  <si>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</si>
  <si>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</si>
  <si>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</si>
  <si>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</si>
  <si>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</si>
  <si>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</si>
  <si>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</si>
  <si>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</si>
  <si>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</si>
  <si>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</si>
  <si>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</si>
  <si>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</si>
  <si>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</si>
  <si>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</si>
  <si>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</si>
  <si>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</si>
  <si>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</si>
  <si>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</si>
  <si>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</si>
  <si>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</si>
  <si>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</si>
  <si>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</si>
  <si>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</si>
  <si>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</si>
  <si>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</si>
  <si>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</si>
  <si>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</si>
  <si>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</si>
  <si>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</si>
  <si>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</si>
  <si>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</si>
  <si>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</si>
  <si>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</si>
  <si>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</si>
  <si>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</si>
  <si>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</si>
  <si>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</si>
  <si>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</si>
  <si>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</si>
  <si>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</si>
  <si>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</si>
  <si>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</si>
  <si>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</si>
  <si>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</si>
  <si>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</si>
  <si>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</si>
  <si>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</si>
  <si>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</si>
  <si>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</si>
  <si>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</si>
  <si>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</si>
  <si>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</si>
  <si>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</si>
  <si>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</si>
  <si>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</si>
  <si>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</si>
  <si>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</si>
  <si>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</si>
  <si>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</si>
  <si>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</si>
  <si>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</si>
  <si>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</si>
  <si>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</si>
  <si>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</si>
  <si>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</si>
  <si>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</si>
  <si>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</si>
  <si>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</si>
  <si>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</si>
  <si>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</si>
  <si>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</si>
  <si>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</si>
  <si>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</si>
  <si>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</si>
  <si>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</si>
  <si>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</si>
  <si>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</si>
  <si>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</si>
  <si>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</si>
  <si>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</si>
  <si>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</si>
  <si>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</si>
  <si>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</si>
  <si>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</si>
  <si>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</si>
  <si>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</si>
  <si>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</si>
  <si>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</si>
  <si>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</si>
  <si>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</si>
  <si>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</si>
  <si>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</si>
  <si>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</si>
  <si>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</si>
  <si>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</si>
  <si>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</si>
  <si>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</si>
  <si>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</si>
  <si>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</si>
  <si>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</si>
  <si>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</si>
  <si>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</si>
  <si>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</si>
  <si>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</si>
  <si>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</si>
  <si>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</si>
  <si>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</si>
  <si>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</si>
  <si>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</si>
  <si>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</si>
  <si>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</si>
  <si>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</si>
  <si>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</si>
  <si>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</si>
  <si>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</si>
  <si>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</si>
  <si>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</si>
  <si>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</si>
  <si>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</si>
  <si>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</si>
  <si>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</si>
  <si>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</si>
  <si>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</si>
  <si>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</si>
  <si>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</si>
  <si>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</si>
  <si>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</si>
  <si>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</si>
  <si>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</si>
  <si>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</si>
  <si>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</si>
  <si>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</si>
  <si>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</si>
  <si>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</si>
  <si>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</si>
  <si>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</si>
  <si>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</si>
  <si>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</si>
  <si>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</si>
  <si>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</si>
  <si>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</si>
  <si>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</si>
  <si>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</si>
  <si>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</si>
  <si>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</si>
  <si>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</si>
  <si>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</si>
  <si>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</si>
  <si>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</si>
  <si>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</si>
  <si>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</si>
  <si>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</si>
  <si>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</si>
  <si>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</si>
  <si>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</si>
  <si>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</si>
  <si>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</si>
  <si>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</si>
  <si>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</si>
  <si>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</si>
  <si>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</si>
  <si>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</si>
  <si>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</si>
  <si>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</si>
  <si>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</si>
  <si>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</si>
  <si>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</si>
  <si>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</si>
  <si>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</si>
  <si>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</si>
  <si>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</si>
  <si>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</si>
  <si>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</si>
  <si>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</si>
  <si>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</si>
  <si>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</si>
  <si>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</si>
  <si>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</si>
  <si>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</si>
  <si>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</si>
  <si>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</si>
  <si>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</si>
  <si>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</si>
  <si>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</si>
  <si>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</si>
  <si>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</si>
  <si>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</si>
  <si>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</si>
  <si>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</si>
  <si>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</si>
  <si>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</si>
  <si>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</si>
  <si>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</si>
  <si>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</si>
  <si>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</si>
  <si>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</si>
  <si>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</si>
  <si>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</si>
  <si>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</si>
  <si>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</si>
  <si>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</si>
  <si>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</si>
  <si>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</si>
  <si>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</si>
  <si>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</si>
  <si>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</si>
  <si>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</si>
  <si>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</si>
  <si>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</si>
  <si>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</si>
  <si>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</si>
  <si>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</si>
  <si>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</si>
  <si>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</si>
  <si>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</si>
  <si>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</si>
  <si>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</si>
  <si>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</si>
  <si>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</si>
  <si>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</si>
  <si>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</si>
  <si>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</si>
  <si>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</si>
  <si>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</si>
  <si>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</si>
  <si>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</si>
  <si>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</si>
  <si>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</si>
  <si>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</si>
  <si>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</si>
  <si>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</si>
  <si>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</si>
  <si>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</si>
  <si>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</si>
  <si>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</si>
  <si>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</si>
  <si>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</si>
  <si>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</si>
  <si>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</si>
  <si>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</si>
  <si>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</si>
  <si>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</si>
  <si>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</si>
  <si>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</si>
  <si>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</si>
  <si>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</si>
  <si>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</si>
  <si>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</si>
  <si>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</si>
  <si>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</si>
  <si>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</si>
  <si>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</si>
  <si>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</si>
  <si>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</si>
  <si>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</si>
  <si>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</si>
  <si>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</si>
  <si>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</si>
  <si>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</si>
  <si>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</si>
  <si>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</si>
  <si>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</si>
  <si>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</si>
  <si>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</si>
  <si>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</si>
  <si>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</si>
  <si>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</si>
  <si>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</si>
  <si>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</si>
  <si>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</si>
  <si>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</si>
  <si>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</si>
  <si>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</si>
  <si>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</si>
  <si>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</si>
  <si>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</si>
  <si>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</si>
  <si>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</si>
  <si>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</si>
  <si>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</si>
  <si>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</si>
  <si>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</si>
  <si>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</si>
  <si>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</si>
  <si>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</si>
  <si>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</si>
  <si>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</si>
  <si>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</si>
  <si>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</si>
  <si>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</si>
  <si>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</si>
  <si>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</si>
  <si>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</si>
  <si>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</si>
  <si>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</si>
  <si>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</si>
  <si>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</si>
  <si>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</si>
  <si>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</si>
  <si>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</si>
  <si>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</si>
  <si>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</si>
  <si>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</si>
  <si>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</si>
  <si>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</si>
  <si>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</si>
  <si>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</si>
  <si>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</si>
  <si>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</si>
  <si>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</si>
  <si>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</si>
  <si>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</si>
  <si>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</si>
  <si>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</si>
  <si>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</si>
  <si>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</si>
  <si>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</si>
  <si>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</si>
  <si>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</si>
  <si>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</si>
  <si>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</si>
  <si>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</si>
  <si>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</si>
  <si>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</si>
  <si>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</si>
  <si>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</si>
  <si>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</si>
  <si>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</si>
  <si>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</si>
  <si>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</si>
  <si>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</si>
  <si>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</si>
  <si>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</si>
  <si>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</si>
  <si>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</si>
  <si>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</si>
  <si>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</si>
  <si>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</si>
  <si>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</si>
  <si>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</si>
  <si>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</si>
  <si>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</si>
  <si>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</si>
  <si>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</si>
  <si>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</si>
  <si>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</si>
  <si>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</si>
  <si>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</si>
  <si>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</si>
  <si>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</si>
  <si>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</si>
  <si>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</si>
  <si>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</si>
  <si>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</si>
  <si>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</si>
  <si>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</si>
  <si>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</si>
  <si>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</si>
  <si>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</si>
  <si>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</si>
  <si>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</si>
  <si>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</si>
  <si>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</si>
  <si>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</si>
  <si>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</si>
  <si>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</si>
  <si>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</si>
  <si>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</si>
  <si>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</si>
  <si>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</si>
  <si>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</si>
  <si>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</si>
  <si>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</si>
  <si>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</si>
  <si>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</si>
  <si>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</si>
  <si>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</si>
  <si>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</si>
  <si>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</si>
  <si>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</si>
  <si>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</si>
  <si>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</si>
  <si>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</si>
  <si>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</si>
  <si>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</si>
  <si>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</si>
  <si>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</si>
  <si>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</si>
  <si>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</si>
  <si>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</si>
  <si>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</si>
  <si>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</si>
  <si>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</si>
  <si>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</si>
  <si>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</si>
  <si>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</si>
  <si>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</si>
  <si>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</si>
  <si>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</si>
  <si>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</si>
  <si>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</si>
  <si>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</si>
  <si>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</si>
  <si>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</si>
  <si>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</si>
  <si>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</si>
  <si>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</si>
  <si>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</si>
  <si>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</si>
  <si>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</si>
  <si>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</si>
  <si>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</si>
  <si>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</si>
  <si>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</si>
  <si>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</si>
  <si>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</si>
  <si>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</si>
  <si>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</si>
  <si>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</si>
  <si>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</si>
  <si>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</si>
  <si>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</si>
  <si>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</si>
  <si>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</si>
  <si>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</si>
  <si>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</si>
  <si>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</si>
  <si>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</si>
  <si>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</si>
  <si>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</si>
  <si>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</si>
  <si>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</si>
  <si>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</si>
  <si>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</si>
  <si>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</si>
  <si>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</si>
  <si>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</si>
  <si>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</si>
  <si>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</si>
  <si>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</si>
  <si>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</si>
  <si>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</si>
  <si>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</si>
  <si>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</si>
  <si>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</si>
  <si>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</si>
  <si>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</si>
  <si>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</si>
  <si>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</si>
  <si>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</si>
  <si>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</si>
  <si>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</si>
  <si>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</si>
  <si>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</si>
  <si>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</si>
  <si>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</si>
  <si>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</si>
  <si>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</si>
  <si>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</si>
  <si>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</si>
  <si>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</si>
  <si>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</si>
  <si>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</si>
  <si>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</si>
  <si>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</si>
  <si>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</si>
  <si>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</si>
  <si>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</si>
  <si>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</si>
  <si>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</si>
  <si>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</si>
  <si>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</si>
  <si>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</si>
  <si>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</si>
  <si>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</si>
  <si>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</si>
  <si>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</si>
  <si>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</si>
  <si>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</si>
  <si>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</si>
  <si>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</si>
  <si>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</si>
  <si>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</si>
  <si>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</si>
  <si>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</si>
  <si>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</si>
  <si>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</si>
  <si>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</si>
  <si>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</si>
  <si>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</si>
  <si>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</si>
  <si>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</si>
  <si>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</si>
  <si>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</si>
  <si>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</si>
  <si>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</si>
  <si>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</si>
  <si>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</si>
  <si>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</si>
  <si>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</si>
  <si>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</si>
  <si>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</si>
  <si>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</si>
  <si>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</si>
  <si>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</si>
  <si>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</si>
  <si>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</si>
  <si>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</si>
  <si>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</si>
  <si>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</si>
  <si>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</si>
  <si>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</si>
  <si>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</si>
  <si>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</si>
  <si>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</si>
  <si>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</si>
  <si>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</si>
  <si>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</si>
  <si>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</si>
  <si>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</si>
  <si>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</si>
  <si>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</si>
  <si>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</si>
  <si>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</si>
  <si>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</si>
  <si>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</si>
  <si>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</si>
  <si>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</si>
  <si>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</si>
  <si>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</si>
  <si>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</si>
  <si>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</si>
  <si>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</si>
  <si>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</si>
  <si>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</si>
  <si>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</si>
  <si>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</si>
  <si>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</si>
  <si>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</si>
  <si>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</si>
  <si>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</si>
  <si>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</si>
  <si>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</si>
  <si>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</si>
  <si>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</si>
  <si>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</si>
  <si>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</si>
  <si>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</si>
  <si>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</si>
  <si>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</si>
  <si>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</si>
  <si>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</si>
  <si>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</si>
  <si>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</si>
  <si>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</si>
  <si>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</si>
  <si>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</si>
  <si>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</si>
  <si>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</si>
  <si>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</si>
  <si>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</si>
  <si>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</si>
  <si>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</si>
  <si>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</si>
  <si>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</si>
  <si>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</si>
  <si>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</si>
  <si>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</si>
  <si>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</si>
  <si>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</si>
  <si>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</si>
  <si>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</si>
  <si>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</si>
  <si>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</si>
  <si>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</si>
  <si>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</si>
  <si>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</si>
  <si>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</si>
  <si>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</si>
  <si>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</si>
  <si>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</si>
  <si>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</si>
  <si>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</si>
  <si>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</si>
  <si>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</si>
  <si>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</si>
  <si>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</si>
  <si>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</si>
  <si>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</si>
  <si>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</si>
  <si>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</si>
  <si>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</si>
  <si>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</si>
  <si>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</si>
  <si>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</si>
  <si>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</si>
  <si>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</si>
  <si>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</si>
  <si>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</si>
  <si>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</si>
  <si>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</si>
  <si>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</si>
  <si>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</si>
  <si>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</si>
  <si>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</si>
  <si>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</si>
  <si>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</si>
  <si>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</si>
  <si>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</si>
  <si>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</si>
  <si>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</si>
  <si>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</si>
  <si>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</si>
  <si>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</si>
  <si>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</si>
  <si>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</si>
  <si>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</si>
  <si>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</si>
  <si>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</si>
  <si>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</si>
  <si>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</si>
  <si>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</si>
  <si>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</si>
  <si>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</si>
  <si>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</si>
  <si>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</si>
  <si>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</si>
  <si>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</si>
  <si>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</si>
  <si>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</si>
  <si>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</si>
  <si>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</si>
  <si>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</si>
  <si>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</si>
  <si>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</si>
  <si>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</si>
  <si>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</si>
  <si>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</si>
  <si>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</si>
  <si>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</si>
  <si>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</si>
  <si>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</si>
  <si>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</si>
  <si>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</si>
  <si>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</si>
  <si>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</si>
  <si>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</si>
  <si>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</si>
  <si>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</si>
  <si>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</si>
  <si>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</si>
  <si>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</si>
  <si>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</si>
  <si>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</si>
  <si>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</si>
  <si>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</si>
  <si>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</si>
  <si>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</si>
  <si>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</si>
  <si>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</si>
  <si>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</si>
  <si>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</si>
  <si>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</si>
  <si>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</si>
  <si>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</si>
  <si>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</si>
  <si>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</si>
  <si>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</si>
  <si>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</si>
  <si>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</si>
  <si>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</si>
  <si>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</si>
  <si>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</si>
  <si>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</si>
  <si>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</si>
  <si>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</si>
  <si>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</si>
  <si>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</si>
  <si>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</si>
  <si>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</si>
  <si>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</si>
  <si>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</si>
  <si>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</si>
  <si>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</si>
  <si>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</si>
  <si>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</si>
  <si>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</si>
  <si>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</si>
  <si>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</si>
  <si>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</si>
  <si>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</si>
  <si>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</si>
  <si>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</si>
  <si>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</si>
  <si>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</si>
  <si>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</si>
  <si>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</si>
  <si>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</si>
  <si>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</si>
  <si>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</si>
  <si>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</si>
  <si>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</si>
  <si>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</si>
  <si>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</si>
  <si>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</si>
  <si>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</si>
  <si>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</si>
  <si>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</si>
  <si>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</si>
  <si>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</si>
  <si>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</si>
  <si>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</si>
  <si>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</si>
  <si>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</si>
  <si>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</si>
  <si>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</si>
  <si>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</si>
  <si>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</si>
  <si>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</si>
  <si>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</si>
  <si>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</si>
  <si>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</si>
  <si>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</si>
  <si>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</si>
  <si>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</si>
  <si>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</si>
  <si>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</si>
  <si>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</si>
  <si>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</si>
  <si>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</si>
  <si>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</si>
  <si>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</si>
  <si>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</si>
  <si>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</si>
  <si>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</si>
  <si>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</si>
  <si>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</si>
  <si>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</si>
  <si>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</si>
  <si>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</si>
  <si>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</si>
  <si>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</si>
  <si>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</si>
  <si>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</si>
  <si>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</si>
  <si>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</si>
  <si>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</si>
  <si>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</si>
  <si>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</si>
  <si>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</si>
  <si>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</si>
  <si>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</si>
  <si>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</si>
  <si>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</si>
  <si>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</si>
  <si>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</si>
  <si>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</si>
  <si>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</si>
  <si>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</si>
  <si>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</si>
  <si>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</si>
  <si>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</si>
  <si>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</si>
  <si>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</si>
  <si>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</si>
  <si>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</si>
  <si>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</si>
  <si>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</si>
  <si>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</si>
  <si>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</si>
  <si>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</si>
  <si>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</si>
  <si>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</si>
  <si>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</si>
  <si>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</si>
  <si>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</si>
  <si>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</si>
  <si>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</si>
  <si>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</si>
  <si>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</si>
  <si>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</si>
  <si>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</si>
  <si>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</si>
  <si>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</si>
  <si>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</si>
  <si>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</si>
  <si>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</si>
  <si>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</si>
  <si>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</si>
  <si>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</si>
  <si>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</si>
  <si>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</si>
  <si>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</si>
  <si>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</si>
  <si>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</si>
  <si>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</si>
  <si>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</si>
  <si>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</si>
  <si>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</si>
  <si>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</si>
  <si>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</si>
  <si>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</si>
  <si>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</si>
  <si>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</si>
  <si>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</si>
  <si>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</si>
  <si>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</si>
  <si>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</si>
  <si>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</si>
  <si>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</si>
  <si>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</si>
  <si>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</si>
  <si>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</si>
  <si>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</si>
  <si>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</si>
  <si>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</si>
  <si>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</si>
  <si>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</si>
  <si>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</si>
  <si>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</si>
  <si>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</si>
  <si>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</si>
  <si>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</si>
  <si>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</si>
  <si>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</si>
  <si>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</si>
  <si>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</si>
  <si>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</si>
  <si>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</si>
  <si>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</si>
  <si>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</si>
  <si>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</si>
  <si>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</si>
  <si>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</si>
  <si>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</si>
  <si>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</si>
  <si>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</si>
  <si>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</si>
  <si>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</si>
  <si>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</si>
  <si>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</si>
  <si>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</si>
  <si>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</si>
  <si>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</si>
  <si>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</si>
  <si>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</si>
  <si>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</si>
  <si>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</si>
  <si>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</si>
  <si>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</si>
  <si>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</si>
  <si>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</si>
  <si>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</si>
  <si>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</si>
  <si>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</si>
  <si>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</si>
  <si>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</si>
  <si>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</si>
  <si>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</si>
  <si>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</si>
  <si>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</si>
  <si>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</si>
  <si>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</si>
  <si>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</si>
  <si>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</si>
  <si>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</si>
  <si>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</si>
  <si>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</si>
  <si>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</si>
  <si>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</si>
  <si>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</si>
  <si>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</si>
  <si>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</si>
  <si>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</si>
  <si>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</si>
  <si>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</si>
  <si>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</si>
  <si>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</si>
  <si>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</si>
  <si>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</si>
  <si>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</si>
  <si>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</si>
  <si>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</si>
  <si>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</si>
  <si>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</si>
  <si>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</si>
  <si>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</si>
  <si>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</si>
  <si>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</si>
  <si>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</si>
  <si>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</si>
  <si>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</si>
  <si>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</si>
  <si>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</si>
  <si>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</si>
  <si>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</si>
  <si>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</si>
  <si>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</si>
  <si>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</si>
  <si>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</si>
  <si>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</si>
  <si>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</si>
  <si>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</si>
  <si>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</si>
  <si>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</si>
  <si>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</si>
  <si>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</si>
  <si>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</si>
  <si>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</si>
  <si>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</si>
  <si>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</si>
  <si>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</si>
  <si>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</si>
  <si>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</si>
  <si>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</si>
  <si>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</si>
  <si>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</si>
  <si>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</si>
  <si>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</si>
  <si>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</si>
  <si>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</si>
  <si>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</si>
  <si>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</si>
  <si>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</si>
  <si>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</si>
  <si>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</si>
  <si>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</si>
  <si>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</si>
  <si>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</si>
  <si>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</si>
  <si>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</si>
  <si>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</si>
  <si>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</si>
  <si>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</si>
  <si>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</si>
  <si>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</si>
  <si>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</si>
  <si>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</si>
  <si>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</si>
  <si>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</si>
  <si>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</si>
  <si>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</si>
  <si>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</si>
  <si>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</si>
  <si>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</si>
  <si>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</si>
  <si>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</si>
  <si>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</si>
  <si>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</si>
  <si>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</si>
  <si>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</si>
  <si>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</si>
  <si>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</si>
  <si>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</si>
  <si>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</si>
  <si>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</si>
  <si>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</si>
  <si>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</si>
  <si>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</si>
  <si>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</si>
  <si>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</si>
  <si>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</si>
  <si>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</si>
  <si>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</si>
  <si>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</si>
  <si>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</si>
  <si>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</si>
  <si>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</si>
  <si>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</si>
  <si>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</si>
  <si>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</si>
  <si>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</si>
  <si>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</si>
  <si>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</si>
  <si>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</si>
  <si>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</si>
  <si>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</si>
  <si>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</si>
  <si>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</si>
  <si>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</si>
  <si>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</si>
  <si>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</si>
  <si>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</si>
  <si>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</si>
  <si>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</si>
  <si>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</si>
  <si>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</si>
  <si>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</si>
  <si>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</si>
  <si>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</si>
  <si>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</si>
  <si>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</si>
  <si>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</si>
  <si>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</si>
  <si>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</si>
  <si>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</si>
  <si>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</si>
  <si>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</si>
  <si>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</si>
  <si>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</si>
  <si>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</si>
  <si>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</si>
  <si>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</si>
  <si>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</si>
  <si>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</si>
  <si>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</si>
  <si>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</si>
  <si>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</si>
  <si>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</si>
  <si>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</si>
  <si>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</si>
  <si>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</si>
  <si>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</si>
  <si>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</si>
  <si>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</si>
  <si>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</si>
  <si>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</si>
  <si>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</si>
  <si>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</si>
  <si>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</si>
  <si>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</si>
  <si>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</si>
  <si>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</si>
  <si>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</si>
  <si>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</si>
  <si>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</si>
  <si>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</si>
  <si>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</si>
  <si>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</si>
  <si>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</si>
  <si>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</si>
  <si>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</si>
  <si>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</si>
  <si>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</si>
  <si>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</si>
  <si>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</si>
  <si>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</si>
  <si>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</si>
  <si>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</si>
  <si>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</si>
  <si>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</si>
  <si>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</si>
  <si>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</si>
  <si>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</si>
  <si>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</si>
  <si>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</si>
  <si>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</si>
  <si>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</si>
  <si>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</si>
  <si>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</si>
  <si>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</si>
  <si>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</si>
  <si>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</si>
  <si>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</si>
  <si>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</si>
  <si>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</si>
  <si>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</si>
  <si>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</si>
  <si>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</si>
  <si>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</si>
  <si>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</si>
  <si>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</si>
  <si>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</si>
  <si>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</si>
  <si>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</si>
  <si>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</si>
  <si>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</si>
  <si>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</si>
  <si>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</si>
  <si>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</si>
  <si>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</si>
  <si>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</si>
  <si>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</si>
  <si>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</si>
  <si>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</si>
  <si>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</si>
  <si>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</si>
  <si>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</si>
  <si>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</si>
  <si>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</si>
  <si>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</si>
  <si>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</si>
  <si>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</si>
  <si>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</si>
  <si>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</si>
  <si>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</si>
  <si>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</si>
  <si>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</si>
  <si>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</si>
  <si>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</si>
  <si>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</si>
  <si>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</si>
  <si>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</si>
  <si>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</si>
  <si>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</si>
  <si>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</si>
  <si>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</si>
  <si>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</si>
  <si>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</si>
  <si>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</si>
  <si>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</si>
  <si>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</si>
  <si>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</si>
  <si>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</si>
  <si>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</si>
  <si>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</si>
  <si>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</si>
  <si>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</si>
  <si>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</si>
  <si>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</si>
  <si>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</si>
  <si>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</si>
  <si>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</si>
  <si>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</si>
  <si>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</si>
  <si>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</si>
  <si>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</si>
  <si>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</si>
  <si>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</si>
  <si>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</si>
  <si>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</si>
  <si>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</si>
  <si>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</si>
  <si>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</si>
  <si>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</si>
  <si>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</si>
  <si>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</si>
  <si>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</si>
  <si>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</si>
  <si>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</si>
  <si>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</si>
  <si>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</si>
  <si>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</si>
  <si>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</si>
  <si>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</si>
  <si>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</si>
  <si>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</si>
  <si>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</si>
  <si>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</si>
  <si>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</si>
  <si>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</si>
  <si>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</si>
  <si>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</si>
  <si>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</si>
  <si>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</si>
  <si>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</si>
  <si>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</si>
  <si>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</si>
  <si>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</si>
  <si>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</si>
  <si>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</si>
  <si>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</si>
  <si>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</si>
  <si>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</si>
  <si>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</si>
  <si>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</si>
  <si>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</si>
  <si>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</si>
  <si>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</si>
  <si>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</si>
  <si>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</si>
  <si>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</si>
  <si>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</si>
  <si>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</si>
  <si>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</si>
  <si>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</si>
  <si>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</si>
  <si>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</si>
  <si>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</si>
  <si>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</si>
  <si>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</si>
  <si>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</si>
  <si>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</si>
  <si>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</si>
  <si>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</si>
  <si>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</si>
  <si>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</si>
  <si>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</si>
  <si>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</si>
  <si>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</si>
  <si>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</si>
  <si>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</si>
  <si>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</si>
  <si>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</si>
  <si>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</si>
  <si>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</si>
  <si>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</si>
  <si>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</si>
  <si>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</si>
  <si>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</si>
  <si>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</si>
  <si>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</si>
  <si>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</si>
  <si>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</si>
  <si>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</si>
  <si>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</si>
  <si>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</si>
  <si>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</si>
  <si>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</si>
  <si>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</si>
  <si>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</si>
  <si>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</si>
  <si>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</si>
  <si>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</si>
  <si>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</si>
  <si>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</si>
  <si>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</si>
  <si>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</si>
  <si>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</si>
  <si>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</si>
  <si>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</si>
  <si>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</si>
  <si>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</si>
  <si>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</si>
  <si>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</si>
  <si>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</si>
  <si>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</si>
  <si>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</si>
  <si>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</si>
  <si>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</si>
  <si>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</si>
  <si>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</si>
  <si>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</si>
  <si>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</si>
  <si>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</si>
  <si>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</si>
  <si>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</si>
  <si>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</si>
  <si>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</si>
  <si>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</si>
  <si>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</si>
  <si>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</si>
  <si>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</si>
  <si>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</si>
  <si>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</si>
  <si>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</si>
  <si>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</si>
  <si>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</si>
  <si>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</si>
  <si>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</si>
  <si>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</si>
  <si>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</si>
  <si>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</si>
  <si>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</si>
  <si>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</si>
  <si>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</si>
  <si>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</si>
  <si>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</si>
  <si>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</si>
  <si>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</si>
  <si>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</si>
  <si>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</si>
  <si>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</si>
  <si>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</si>
  <si>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</si>
  <si>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</si>
  <si>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</si>
  <si>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</si>
  <si>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</si>
  <si>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</si>
  <si>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</si>
  <si>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</si>
  <si>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</si>
  <si>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</si>
  <si>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</si>
  <si>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</si>
  <si>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</si>
  <si>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</si>
  <si>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</si>
  <si>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</si>
  <si>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</si>
  <si>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</si>
  <si>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</si>
  <si>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</si>
  <si>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</si>
  <si>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</si>
  <si>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</si>
  <si>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</si>
  <si>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</si>
  <si>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</si>
  <si>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</si>
  <si>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</si>
  <si>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</si>
  <si>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</si>
  <si>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</si>
  <si>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</si>
  <si>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</si>
  <si>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</si>
  <si>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</si>
  <si>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</si>
  <si>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</si>
  <si>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</si>
  <si>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</si>
  <si>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</si>
  <si>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</si>
  <si>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</si>
  <si>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</si>
  <si>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</si>
  <si>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</si>
  <si>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</si>
  <si>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</si>
  <si>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</si>
  <si>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</si>
  <si>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</si>
  <si>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</si>
  <si>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</si>
  <si>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</si>
  <si>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</si>
  <si>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</si>
  <si>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</si>
  <si>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</si>
  <si>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</si>
  <si>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</si>
  <si>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</si>
  <si>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</si>
  <si>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</si>
  <si>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</si>
  <si>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</si>
  <si>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</si>
  <si>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</si>
  <si>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</si>
  <si>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</si>
  <si>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</si>
  <si>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</si>
  <si>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</si>
  <si>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</si>
  <si>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</si>
  <si>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</si>
  <si>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</si>
  <si>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</si>
  <si>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</si>
  <si>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</si>
  <si>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</si>
  <si>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</si>
  <si>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</si>
  <si>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</si>
  <si>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</si>
  <si>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</si>
  <si>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</si>
  <si>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</si>
  <si>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</si>
  <si>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</si>
  <si>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</si>
  <si>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</si>
  <si>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</si>
  <si>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</si>
  <si>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</si>
  <si>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</si>
  <si>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</si>
  <si>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</si>
  <si>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</si>
  <si>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</si>
  <si>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</si>
  <si>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</si>
  <si>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</si>
  <si>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</si>
  <si>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</si>
  <si>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</si>
  <si>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</si>
  <si>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</si>
  <si>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</si>
  <si>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</si>
  <si>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</si>
  <si>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</si>
  <si>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</si>
  <si>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</si>
  <si>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</si>
  <si>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</si>
  <si>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</si>
  <si>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</si>
  <si>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</si>
  <si>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</si>
  <si>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</si>
  <si>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</si>
  <si>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</si>
  <si>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</si>
  <si>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</si>
  <si>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</si>
  <si>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</si>
  <si>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</si>
  <si>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</si>
  <si>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</si>
  <si>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</si>
  <si>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</si>
  <si>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</si>
  <si>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</si>
  <si>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</si>
  <si>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</si>
  <si>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</si>
  <si>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</si>
  <si>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</si>
  <si>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</si>
  <si>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</si>
  <si>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</si>
  <si>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</si>
  <si>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</si>
  <si>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</si>
  <si>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</si>
  <si>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</si>
  <si>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</si>
  <si>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</si>
  <si>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</si>
  <si>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</si>
  <si>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</si>
  <si>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</si>
  <si>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</si>
  <si>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</si>
  <si>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</si>
  <si>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</si>
  <si>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</si>
  <si>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</si>
  <si>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</si>
  <si>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</si>
  <si>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</si>
  <si>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</si>
  <si>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</si>
  <si>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</si>
  <si>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</si>
  <si>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</si>
  <si>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</si>
  <si>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</si>
  <si>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</si>
  <si>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</si>
  <si>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</si>
  <si>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</si>
  <si>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</si>
  <si>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</si>
  <si>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</si>
  <si>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</si>
  <si>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</si>
  <si>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</si>
  <si>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</si>
  <si>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</si>
  <si>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</si>
  <si>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</si>
  <si>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</si>
  <si>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</si>
  <si>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</si>
  <si>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</si>
  <si>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</si>
  <si>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</si>
  <si>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</si>
  <si>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</si>
  <si>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</si>
  <si>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</si>
  <si>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</si>
  <si>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</si>
  <si>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</si>
  <si>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</si>
  <si>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</si>
  <si>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</si>
  <si>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</si>
  <si>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</si>
  <si>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</si>
  <si>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</si>
  <si>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</si>
  <si>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</si>
  <si>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</si>
  <si>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</si>
  <si>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</si>
  <si>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</si>
  <si>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</si>
  <si>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</si>
  <si>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</si>
  <si>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</si>
  <si>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</si>
  <si>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</si>
  <si>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</si>
  <si>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</si>
  <si>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</si>
  <si>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</si>
  <si>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</si>
  <si>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</si>
  <si>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</si>
  <si>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</si>
  <si>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</si>
  <si>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</si>
  <si>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</si>
  <si>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</si>
  <si>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</si>
  <si>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</si>
  <si>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</si>
  <si>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</si>
  <si>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</si>
  <si>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</si>
  <si>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</si>
  <si>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</si>
  <si>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</si>
  <si>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</si>
  <si>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</si>
  <si>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</si>
  <si>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</si>
  <si>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</si>
  <si>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</si>
  <si>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</si>
  <si>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</si>
  <si>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</si>
  <si>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</si>
  <si>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</si>
  <si>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</si>
  <si>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</si>
  <si>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</si>
  <si>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</si>
  <si>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</si>
  <si>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</si>
  <si>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</si>
  <si>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</si>
  <si>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</si>
  <si>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</si>
  <si>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</si>
  <si>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</si>
  <si>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</si>
  <si>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</si>
  <si>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</si>
  <si>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</si>
  <si>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</si>
  <si>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</si>
  <si>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</si>
  <si>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</si>
  <si>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</si>
  <si>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</si>
  <si>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</si>
  <si>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</si>
  <si>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</si>
  <si>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</si>
  <si>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</si>
  <si>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</si>
  <si>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</si>
  <si>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</si>
  <si>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</si>
  <si>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</si>
  <si>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</si>
  <si>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</si>
  <si>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</si>
  <si>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</si>
  <si>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</si>
  <si>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</si>
  <si>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</si>
  <si>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</si>
  <si>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</si>
  <si>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</si>
  <si>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</si>
  <si>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</si>
  <si>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</si>
  <si>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</si>
  <si>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</si>
  <si>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</si>
  <si>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</si>
  <si>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</si>
  <si>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</si>
  <si>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</si>
  <si>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</si>
  <si>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</si>
  <si>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</si>
  <si>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</si>
  <si>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</si>
  <si>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</si>
  <si>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</si>
  <si>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</si>
  <si>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</si>
  <si>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</si>
  <si>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</si>
  <si>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</si>
  <si>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</si>
  <si>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</si>
  <si>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</si>
  <si>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</si>
  <si>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</si>
  <si>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</si>
  <si>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</si>
  <si>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</si>
  <si>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</si>
  <si>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</si>
  <si>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</si>
  <si>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</si>
  <si>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</si>
  <si>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</si>
  <si>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</si>
  <si>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</si>
  <si>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</si>
  <si>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</si>
  <si>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</si>
  <si>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</si>
  <si>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</si>
  <si>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</si>
  <si>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</si>
  <si>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</si>
  <si>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</si>
  <si>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</si>
  <si>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</si>
  <si>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</si>
  <si>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</si>
  <si>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</si>
  <si>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</si>
  <si>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</si>
  <si>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</si>
  <si>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</si>
  <si>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</si>
  <si>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</si>
  <si>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</si>
  <si>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</si>
  <si>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</si>
  <si>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</si>
  <si>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</si>
  <si>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</si>
  <si>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</si>
  <si>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</si>
  <si>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</si>
  <si>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</si>
  <si>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</si>
  <si>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</si>
  <si>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</si>
  <si>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</si>
  <si>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</si>
  <si>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</si>
  <si>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</si>
  <si>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</si>
  <si>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</si>
  <si>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</si>
  <si>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</si>
  <si>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</si>
  <si>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</si>
  <si>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</si>
  <si>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</si>
  <si>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</si>
  <si>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</si>
  <si>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</si>
  <si>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</si>
  <si>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</si>
  <si>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</si>
  <si>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</si>
  <si>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</si>
  <si>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</si>
  <si>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</si>
  <si>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</si>
  <si>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</si>
  <si>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</si>
  <si>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</si>
  <si>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</si>
  <si>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</si>
  <si>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</si>
  <si>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</si>
  <si>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</si>
  <si>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</si>
  <si>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</si>
  <si>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</si>
  <si>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</si>
  <si>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</si>
  <si>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</si>
  <si>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</si>
  <si>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</si>
  <si>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</si>
  <si>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</si>
  <si>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</si>
  <si>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</si>
  <si>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</si>
  <si>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</si>
  <si>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</si>
  <si>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</si>
  <si>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</si>
  <si>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</si>
  <si>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</si>
  <si>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</si>
  <si>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</si>
  <si>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</si>
  <si>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</si>
  <si>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</si>
  <si>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</si>
  <si>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</si>
  <si>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</si>
  <si>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</si>
  <si>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</si>
  <si>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</si>
  <si>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</si>
  <si>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</si>
  <si>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</si>
  <si>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</si>
  <si>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</si>
  <si>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</si>
  <si>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</si>
  <si>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</si>
  <si>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</si>
  <si>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</si>
  <si>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</si>
  <si>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</si>
  <si>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</si>
  <si>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</si>
  <si>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</si>
  <si>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</si>
  <si>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</si>
  <si>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</si>
  <si>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</si>
  <si>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</si>
  <si>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</si>
  <si>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</si>
  <si>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</si>
  <si>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</si>
  <si>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</si>
  <si>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</si>
  <si>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</si>
  <si>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</si>
  <si>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</si>
  <si>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</si>
  <si>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</si>
  <si>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</si>
  <si>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</si>
  <si>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</si>
  <si>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</si>
  <si>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</si>
  <si>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</si>
  <si>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</si>
  <si>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</si>
  <si>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</si>
  <si>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</si>
  <si>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</si>
  <si>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</si>
  <si>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</si>
  <si>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</si>
  <si>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</si>
  <si>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</si>
  <si>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</si>
  <si>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</si>
  <si>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</si>
  <si>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</si>
  <si>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</si>
  <si>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</si>
  <si>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</si>
  <si>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</si>
  <si>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</si>
  <si>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</si>
  <si>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</si>
  <si>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</si>
  <si>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</si>
  <si>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</si>
  <si>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</si>
  <si>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</si>
  <si>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</si>
  <si>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</si>
  <si>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</si>
  <si>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</si>
  <si>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</si>
  <si>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</si>
  <si>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</si>
  <si>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</si>
  <si>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</si>
  <si>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</si>
  <si>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</si>
  <si>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</si>
  <si>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</si>
  <si>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</si>
  <si>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</si>
  <si>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</si>
  <si>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</si>
  <si>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</si>
  <si>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</si>
  <si>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</si>
  <si>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</si>
  <si>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</si>
  <si>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</si>
  <si>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</si>
  <si>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</si>
  <si>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</si>
  <si>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</si>
  <si>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</si>
  <si>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</si>
  <si>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</si>
  <si>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</si>
  <si>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</si>
  <si>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</si>
  <si>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</si>
  <si>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</si>
  <si>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</si>
  <si>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</si>
  <si>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</si>
  <si>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</si>
  <si>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</si>
  <si>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</si>
  <si>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</si>
  <si>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</si>
  <si>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</si>
  <si>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</si>
  <si>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</si>
  <si>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</si>
  <si>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</si>
  <si>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</si>
  <si>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</si>
  <si>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</si>
  <si>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</si>
  <si>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</si>
  <si>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</si>
  <si>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</si>
  <si>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</si>
  <si>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</si>
  <si>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</si>
  <si>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</si>
  <si>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</si>
  <si>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</si>
  <si>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</si>
  <si>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</si>
  <si>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</si>
  <si>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</si>
  <si>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</si>
  <si>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</si>
  <si>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</si>
  <si>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</si>
  <si>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</si>
  <si>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</si>
  <si>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</si>
  <si>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</si>
  <si>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</si>
  <si>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</si>
  <si>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</si>
  <si>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</si>
  <si>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</si>
  <si>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</si>
  <si>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</si>
  <si>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</si>
  <si>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</si>
  <si>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</si>
  <si>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</si>
  <si>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</si>
  <si>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</si>
  <si>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</si>
  <si>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</si>
  <si>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</si>
  <si>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</si>
  <si>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</si>
  <si>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</si>
  <si>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</si>
  <si>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</si>
  <si>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</si>
  <si>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</si>
  <si>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</si>
  <si>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</si>
  <si>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</si>
  <si>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</si>
  <si>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</si>
  <si>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</si>
  <si>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</si>
  <si>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</si>
  <si>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</si>
  <si>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</si>
  <si>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</si>
  <si>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</si>
  <si>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</si>
  <si>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</si>
  <si>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</si>
  <si>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</si>
  <si>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</si>
  <si>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</si>
  <si>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</si>
  <si>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</si>
  <si>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</si>
  <si>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</si>
  <si>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</si>
  <si>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</si>
  <si>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</si>
  <si>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</si>
  <si>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</si>
  <si>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</si>
  <si>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</si>
  <si>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</si>
  <si>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</si>
  <si>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</si>
  <si>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</si>
  <si>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</si>
  <si>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</si>
  <si>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</si>
  <si>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</si>
  <si>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</si>
  <si>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</si>
  <si>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</si>
  <si>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</si>
  <si>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</si>
  <si>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</si>
  <si>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</si>
  <si>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</si>
  <si>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</si>
  <si>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</si>
  <si>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</si>
  <si>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</si>
  <si>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</si>
  <si>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</si>
  <si>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</si>
  <si>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</si>
  <si>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</si>
  <si>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</si>
  <si>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</si>
  <si>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</si>
  <si>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</si>
  <si>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</si>
  <si>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</si>
  <si>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</si>
  <si>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</si>
  <si>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</si>
  <si>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</si>
  <si>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</si>
  <si>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</si>
  <si>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</si>
  <si>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</si>
  <si>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</si>
  <si>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</si>
  <si>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</si>
  <si>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</si>
  <si>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</si>
  <si>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</si>
  <si>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</si>
  <si>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</si>
  <si>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</si>
  <si>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</si>
  <si>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</si>
  <si>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</si>
  <si>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</si>
  <si>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</si>
  <si>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</si>
  <si>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</si>
  <si>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</si>
  <si>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</si>
  <si>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</si>
  <si>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</si>
  <si>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</si>
  <si>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</si>
  <si>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</si>
  <si>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</si>
  <si>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</si>
  <si>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</si>
  <si>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</si>
  <si>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</si>
  <si>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</si>
  <si>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</si>
  <si>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</si>
  <si>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</si>
  <si>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</si>
  <si>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</si>
  <si>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</si>
  <si>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</si>
  <si>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</si>
  <si>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</si>
  <si>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</si>
  <si>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</si>
  <si>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</si>
  <si>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</si>
  <si>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</si>
  <si>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</si>
  <si>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</si>
  <si>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</si>
  <si>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</si>
  <si>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</si>
  <si>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</si>
  <si>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</si>
  <si>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</si>
  <si>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</si>
  <si>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</si>
  <si>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</si>
  <si>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</si>
  <si>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</si>
  <si>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</si>
  <si>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</si>
  <si>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</si>
  <si>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</si>
  <si>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</si>
  <si>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</si>
  <si>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</si>
  <si>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</si>
  <si>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</si>
  <si>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</si>
  <si>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</si>
  <si>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</si>
  <si>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</si>
  <si>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</si>
  <si>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</si>
  <si>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</si>
  <si>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</si>
  <si>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</si>
  <si>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</si>
  <si>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</si>
  <si>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</si>
  <si>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</si>
  <si>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</si>
  <si>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</si>
  <si>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</si>
  <si>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</si>
  <si>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</si>
  <si>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</si>
  <si>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</si>
  <si>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</si>
  <si>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</si>
  <si>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</si>
  <si>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</si>
  <si>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</si>
  <si>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</si>
  <si>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</si>
  <si>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</si>
  <si>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</si>
  <si>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</si>
  <si>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</si>
  <si>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</si>
  <si>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</si>
  <si>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</si>
  <si>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</si>
  <si>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</si>
  <si>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</si>
  <si>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</si>
  <si>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</si>
  <si>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</si>
  <si>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</si>
  <si>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</si>
  <si>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</si>
  <si>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</si>
  <si>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</si>
  <si>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</si>
  <si>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</si>
  <si>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</si>
  <si>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</si>
  <si>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</si>
  <si>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</si>
  <si>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</si>
  <si>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</si>
  <si>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</si>
  <si>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</si>
  <si>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</si>
  <si>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</si>
  <si>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</si>
  <si>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</si>
  <si>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</si>
  <si>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</si>
  <si>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</si>
  <si>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</si>
  <si>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</si>
  <si>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</si>
  <si>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</si>
  <si>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</si>
  <si>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</si>
  <si>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</si>
  <si>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</si>
  <si>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</si>
  <si>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</si>
  <si>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</si>
  <si>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</si>
  <si>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</si>
  <si>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</si>
  <si>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</si>
  <si>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</si>
  <si>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</si>
  <si>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</si>
  <si>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</si>
  <si>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</si>
  <si>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</si>
  <si>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</si>
  <si>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</si>
  <si>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</si>
  <si>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</si>
  <si>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</si>
  <si>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</si>
  <si>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</si>
  <si>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</si>
  <si>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</si>
  <si>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</si>
  <si>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</si>
  <si>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</si>
  <si>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</si>
  <si>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</si>
  <si>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</si>
  <si>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</si>
  <si>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</si>
  <si>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</si>
  <si>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</si>
  <si>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</si>
  <si>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</si>
  <si>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</si>
  <si>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</si>
  <si>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</si>
  <si>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</si>
  <si>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</si>
  <si>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</si>
  <si>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</si>
  <si>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</si>
  <si>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</si>
  <si>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</si>
  <si>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</si>
  <si>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</si>
  <si>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</si>
  <si>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</si>
  <si>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</si>
  <si>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</si>
  <si>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</si>
  <si>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</si>
  <si>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</si>
  <si>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</si>
  <si>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</si>
  <si>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</si>
  <si>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</si>
  <si>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</si>
  <si>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</si>
  <si>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</si>
  <si>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</si>
  <si>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</si>
  <si>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</si>
  <si>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</si>
  <si>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</si>
  <si>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</si>
  <si>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</si>
  <si>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</si>
  <si>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</si>
  <si>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</si>
  <si>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</si>
  <si>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</si>
  <si>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</si>
  <si>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</si>
  <si>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</si>
  <si>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</si>
  <si>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</si>
  <si>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</si>
  <si>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</si>
  <si>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</si>
  <si>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</si>
  <si>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</si>
  <si>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</si>
  <si>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</si>
  <si>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</si>
  <si>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</si>
  <si>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</si>
  <si>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</si>
  <si>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</si>
  <si>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</si>
  <si>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</si>
  <si>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</si>
  <si>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</si>
  <si>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</si>
  <si>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</si>
  <si>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</si>
  <si>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</si>
  <si>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</si>
  <si>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</si>
  <si>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</si>
  <si>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</si>
  <si>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</si>
  <si>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</si>
  <si>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</si>
  <si>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</si>
  <si>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</si>
  <si>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</si>
  <si>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</si>
  <si>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</si>
  <si>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</si>
  <si>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</si>
  <si>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</si>
  <si>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</si>
  <si>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</si>
  <si>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</si>
  <si>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</si>
  <si>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</si>
  <si>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</si>
  <si>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</si>
  <si>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</si>
  <si>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</si>
  <si>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</si>
  <si>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</si>
  <si>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</si>
  <si>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</si>
  <si>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</si>
  <si>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</si>
  <si>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</si>
  <si>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</si>
  <si>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</si>
  <si>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</si>
  <si>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</si>
  <si>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</si>
  <si>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</si>
  <si>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</si>
  <si>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</si>
  <si>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</si>
  <si>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</si>
  <si>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</si>
  <si>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</si>
  <si>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</si>
  <si>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</si>
  <si>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</si>
  <si>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</si>
  <si>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</si>
  <si>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</si>
  <si>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</si>
  <si>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</si>
  <si>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</si>
  <si>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</si>
  <si>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</si>
  <si>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</si>
  <si>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</si>
  <si>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</si>
  <si>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</si>
  <si>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</si>
  <si>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</si>
  <si>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</si>
  <si>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</si>
  <si>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</si>
  <si>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</si>
  <si>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</si>
  <si>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</si>
  <si>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</si>
  <si>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</si>
  <si>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</si>
  <si>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</si>
  <si>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</si>
  <si>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</si>
  <si>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</si>
  <si>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</si>
  <si>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</si>
  <si>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</si>
  <si>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</si>
  <si>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</si>
  <si>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</si>
  <si>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</si>
  <si>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</si>
  <si>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</si>
  <si>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</si>
  <si>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</si>
  <si>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</si>
  <si>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</si>
  <si>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</si>
  <si>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</si>
  <si>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</si>
  <si>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</si>
  <si>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</si>
  <si>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</si>
  <si>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</si>
  <si>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</si>
  <si>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</si>
  <si>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</si>
  <si>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</si>
  <si>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</si>
  <si>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</si>
  <si>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</si>
  <si>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</si>
  <si>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</si>
  <si>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</si>
  <si>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</si>
  <si>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</si>
  <si>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</si>
  <si>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</si>
  <si>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</si>
  <si>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</si>
  <si>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</si>
  <si>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</si>
  <si>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</si>
  <si>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</si>
  <si>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</si>
  <si>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</si>
  <si>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</si>
  <si>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</si>
  <si>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</si>
  <si>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</si>
  <si>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</si>
  <si>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</si>
  <si>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</si>
  <si>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</si>
  <si>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</si>
  <si>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</si>
  <si>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</si>
  <si>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</si>
  <si>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</si>
  <si>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</si>
  <si>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</si>
  <si>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</si>
  <si>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</si>
  <si>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</si>
  <si>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</si>
  <si>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</si>
  <si>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</si>
  <si>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</si>
  <si>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</si>
  <si>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</si>
  <si>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</si>
  <si>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</si>
  <si>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</si>
  <si>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</si>
  <si>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</si>
  <si>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</si>
  <si>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</si>
  <si>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</si>
  <si>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</si>
  <si>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</si>
  <si>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</si>
  <si>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</si>
  <si>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</si>
  <si>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</si>
  <si>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</si>
  <si>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</si>
  <si>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</si>
  <si>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</si>
  <si>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</si>
  <si>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</si>
  <si>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</si>
  <si>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</si>
  <si>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</si>
  <si>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</si>
  <si>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</si>
  <si>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</si>
  <si>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</si>
  <si>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</si>
  <si>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</si>
  <si>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</si>
  <si>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</si>
  <si>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</si>
  <si>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</si>
  <si>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</si>
  <si>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</si>
  <si>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</si>
  <si>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</si>
  <si>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</si>
  <si>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</si>
  <si>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</si>
  <si>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</si>
  <si>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</si>
  <si>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</si>
  <si>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</si>
  <si>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</si>
  <si>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</si>
  <si>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</si>
  <si>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</si>
  <si>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</si>
  <si>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</si>
  <si>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</si>
  <si>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</si>
  <si>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</si>
  <si>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</si>
  <si>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</si>
  <si>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</si>
  <si>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</si>
  <si>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</si>
  <si>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</si>
  <si>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</si>
  <si>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</si>
  <si>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</si>
  <si>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</si>
  <si>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</si>
  <si>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</si>
  <si>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</si>
  <si>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</si>
  <si>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</si>
  <si>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</si>
  <si>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</si>
  <si>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</si>
  <si>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</si>
  <si>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</si>
  <si>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</si>
  <si>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</si>
  <si>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</si>
  <si>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</si>
  <si>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</si>
  <si>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</si>
  <si>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</si>
  <si>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</si>
  <si>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</si>
  <si>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</si>
  <si>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</si>
  <si>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</si>
  <si>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</si>
  <si>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</si>
  <si>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</si>
  <si>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</si>
  <si>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</si>
  <si>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</si>
  <si>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</si>
  <si>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</si>
  <si>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</si>
  <si>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</si>
  <si>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</si>
  <si>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</si>
  <si>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</si>
  <si>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</si>
  <si>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</si>
  <si>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</si>
  <si>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</si>
  <si>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</si>
  <si>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</si>
  <si>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</si>
  <si>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</si>
  <si>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</si>
  <si>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</si>
  <si>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</si>
  <si>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</si>
  <si>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</si>
  <si>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</si>
  <si>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</si>
  <si>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</si>
  <si>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</si>
  <si>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</si>
  <si>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</si>
  <si>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</si>
  <si>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</si>
  <si>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</si>
  <si>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</si>
  <si>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</si>
  <si>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</si>
  <si>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</si>
  <si>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</si>
  <si>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</si>
  <si>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</si>
  <si>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</si>
  <si>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</si>
  <si>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</si>
  <si>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</si>
  <si>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</si>
  <si>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</si>
  <si>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</si>
  <si>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</si>
  <si>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</si>
  <si>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</si>
  <si>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</si>
  <si>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</si>
  <si>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</si>
  <si>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</si>
  <si>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</si>
  <si>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</si>
  <si>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</si>
  <si>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</si>
  <si>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</si>
  <si>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</si>
  <si>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</si>
  <si>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</si>
  <si>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</si>
  <si>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</si>
  <si>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</si>
  <si>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</si>
  <si>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</si>
  <si>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</si>
  <si>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</si>
  <si>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</si>
  <si>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</si>
  <si>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</si>
  <si>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</si>
  <si>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</si>
  <si>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</si>
  <si>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</si>
  <si>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</si>
  <si>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</si>
  <si>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</si>
  <si>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</si>
  <si>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</si>
  <si>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</si>
  <si>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</si>
  <si>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</si>
  <si>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</si>
  <si>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</si>
  <si>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</si>
  <si>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</si>
  <si>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</si>
  <si>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</si>
  <si>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</si>
  <si>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</si>
  <si>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</si>
  <si>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</si>
  <si>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</si>
  <si>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</si>
  <si>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</si>
  <si>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</si>
  <si>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</si>
  <si>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</si>
  <si>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</si>
  <si>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</si>
  <si>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</si>
  <si>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</si>
  <si>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</si>
  <si>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</si>
  <si>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</si>
  <si>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</si>
  <si>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</si>
  <si>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</si>
  <si>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</si>
  <si>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</si>
  <si>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</si>
  <si>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</si>
  <si>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</si>
  <si>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</si>
  <si>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</si>
  <si>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</si>
  <si>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</si>
  <si>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</si>
  <si>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</si>
  <si>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</si>
  <si>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</si>
  <si>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</si>
  <si>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</si>
  <si>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</si>
  <si>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</si>
  <si>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</si>
  <si>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</si>
  <si>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</si>
  <si>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</si>
  <si>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</si>
  <si>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</si>
  <si>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</si>
  <si>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</si>
  <si>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</si>
  <si>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</si>
  <si>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</si>
  <si>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</si>
  <si>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</si>
  <si>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</si>
  <si>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</si>
  <si>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</si>
  <si>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</si>
  <si>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</si>
  <si>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</si>
  <si>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</si>
  <si>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</si>
  <si>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</si>
  <si>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</si>
  <si>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</si>
  <si>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</si>
  <si>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</si>
  <si>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</si>
  <si>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</si>
  <si>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</si>
  <si>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</si>
  <si>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</si>
  <si>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</si>
  <si>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</si>
  <si>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</si>
  <si>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</si>
  <si>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</si>
  <si>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</si>
  <si>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</si>
  <si>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</si>
  <si>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</si>
  <si>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</si>
  <si>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</si>
  <si>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</si>
  <si>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</si>
  <si>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</si>
  <si>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</si>
  <si>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</si>
  <si>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</si>
  <si>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</si>
  <si>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</si>
  <si>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</si>
  <si>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</si>
  <si>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</si>
  <si>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</si>
  <si>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</si>
  <si>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</si>
  <si>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</si>
  <si>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</si>
  <si>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</si>
  <si>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</si>
  <si>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</si>
  <si>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</si>
  <si>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</si>
  <si>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</si>
  <si>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</si>
  <si>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</si>
  <si>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</si>
  <si>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</si>
  <si>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</si>
  <si>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</si>
  <si>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</si>
  <si>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</si>
  <si>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</si>
  <si>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</si>
  <si>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</si>
  <si>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</si>
  <si>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</si>
  <si>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</si>
  <si>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</si>
  <si>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</si>
  <si>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</si>
  <si>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</si>
  <si>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</si>
  <si>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</si>
  <si>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</si>
  <si>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</si>
  <si>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</si>
  <si>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</si>
  <si>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</si>
  <si>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</si>
  <si>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</si>
  <si>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</si>
  <si>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</si>
  <si>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</si>
  <si>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</si>
  <si>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</si>
  <si>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</si>
  <si>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</si>
  <si>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</si>
  <si>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</si>
  <si>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</si>
  <si>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</si>
  <si>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</si>
  <si>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</si>
  <si>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</si>
  <si>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</si>
  <si>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</si>
  <si>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</si>
  <si>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</si>
  <si>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</si>
  <si>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</si>
  <si>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</si>
  <si>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</si>
  <si>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</si>
  <si>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</si>
  <si>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</si>
  <si>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</si>
  <si>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</si>
  <si>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</si>
  <si>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</si>
  <si>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</si>
  <si>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</si>
  <si>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</si>
  <si>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</si>
  <si>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</si>
  <si>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</si>
  <si>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</si>
  <si>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</si>
  <si>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</si>
  <si>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</si>
  <si>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</si>
  <si>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</si>
  <si>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</si>
  <si>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</si>
  <si>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</si>
  <si>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</si>
  <si>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</si>
  <si>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</si>
  <si>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</si>
  <si>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</si>
  <si>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</si>
  <si>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</si>
  <si>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</si>
  <si>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</si>
  <si>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</si>
  <si>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</si>
  <si>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</si>
  <si>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</si>
  <si>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</si>
  <si>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</si>
  <si>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</si>
  <si>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</si>
  <si>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</si>
  <si>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</si>
  <si>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</si>
  <si>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</si>
  <si>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</si>
  <si>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</si>
  <si>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</si>
  <si>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</si>
  <si>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</si>
  <si>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</si>
  <si>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</si>
  <si>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</si>
  <si>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</si>
  <si>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</si>
  <si>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</si>
  <si>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</si>
  <si>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</si>
  <si>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</si>
  <si>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</si>
  <si>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</si>
  <si>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</si>
  <si>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</si>
  <si>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</si>
  <si>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</si>
  <si>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</si>
  <si>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</si>
  <si>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</si>
  <si>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</si>
  <si>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</si>
  <si>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</si>
  <si>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</si>
  <si>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</si>
  <si>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</si>
  <si>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</si>
  <si>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</si>
  <si>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</si>
  <si>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</si>
  <si>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</si>
  <si>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</si>
  <si>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</si>
  <si>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</si>
  <si>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</si>
  <si>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</si>
  <si>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</si>
  <si>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</si>
  <si>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</si>
  <si>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</si>
  <si>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</si>
  <si>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</si>
  <si>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</si>
  <si>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</si>
  <si>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</si>
  <si>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</si>
  <si>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</si>
  <si>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</si>
  <si>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</si>
  <si>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</si>
  <si>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</si>
  <si>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</si>
  <si>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</si>
  <si>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</si>
  <si>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</si>
  <si>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</si>
  <si>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</si>
  <si>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</si>
  <si>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</si>
  <si>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</si>
  <si>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</si>
  <si>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</si>
  <si>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</si>
  <si>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</si>
  <si>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</si>
  <si>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</si>
  <si>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</si>
  <si>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</si>
  <si>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</si>
  <si>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</si>
  <si>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</si>
  <si>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</si>
  <si>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</si>
  <si>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</si>
  <si>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</si>
  <si>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</si>
  <si>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</si>
  <si>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</si>
  <si>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</si>
  <si>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</si>
  <si>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</si>
  <si>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</si>
  <si>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</si>
  <si>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</si>
  <si>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</si>
  <si>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</si>
  <si>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</si>
  <si>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</si>
  <si>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</si>
  <si>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</si>
  <si>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</si>
  <si>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</si>
  <si>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</si>
  <si>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</si>
  <si>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</si>
  <si>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</si>
  <si>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</si>
  <si>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</si>
  <si>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</si>
  <si>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</si>
  <si>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</si>
  <si>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</si>
  <si>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</si>
  <si>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</si>
  <si>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</si>
  <si>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</si>
  <si>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</si>
  <si>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</si>
  <si>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</si>
  <si>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</si>
  <si>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</si>
  <si>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</si>
  <si>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</si>
  <si>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</si>
  <si>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</si>
  <si>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</si>
  <si>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</si>
  <si>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</si>
  <si>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</si>
  <si>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</si>
  <si>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</si>
  <si>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</si>
  <si>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</si>
  <si>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</si>
  <si>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</si>
  <si>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</si>
  <si>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</si>
  <si>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</si>
  <si>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</si>
  <si>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</si>
  <si>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</si>
  <si>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</si>
  <si>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</si>
  <si>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</si>
  <si>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</si>
  <si>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</si>
  <si>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</si>
  <si>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</si>
  <si>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</si>
  <si>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</si>
  <si>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</si>
  <si>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</si>
  <si>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</si>
  <si>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</si>
  <si>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</si>
  <si>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</si>
  <si>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</si>
  <si>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</si>
  <si>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</si>
  <si>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</si>
  <si>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</si>
  <si>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</si>
  <si>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</si>
  <si>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</si>
  <si>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</si>
  <si>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</si>
  <si>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</si>
  <si>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</si>
  <si>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</si>
  <si>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</si>
  <si>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</si>
  <si>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</si>
  <si>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</si>
  <si>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</si>
  <si>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</si>
  <si>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</si>
  <si>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</si>
  <si>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</si>
  <si>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</si>
  <si>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</si>
  <si>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</si>
  <si>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</si>
  <si>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</si>
  <si>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</si>
  <si>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</si>
  <si>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</si>
  <si>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</si>
  <si>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</si>
  <si>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</si>
  <si>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</si>
  <si>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</si>
  <si>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</si>
  <si>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</si>
  <si>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</si>
  <si>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</si>
  <si>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</si>
  <si>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</si>
  <si>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</si>
  <si>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</si>
  <si>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</si>
  <si>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</si>
  <si>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</si>
  <si>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</si>
  <si>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</si>
  <si>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</si>
  <si>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</si>
  <si>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</si>
  <si>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</si>
  <si>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</si>
  <si>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</si>
  <si>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</si>
  <si>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</si>
  <si>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</si>
  <si>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</si>
  <si>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</si>
  <si>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</si>
  <si>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</si>
  <si>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</si>
  <si>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</si>
  <si>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</si>
  <si>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</si>
  <si>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</si>
  <si>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</si>
  <si>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</si>
  <si>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</si>
  <si>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</si>
  <si>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</si>
  <si>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</si>
  <si>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</si>
  <si>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</si>
  <si>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</si>
  <si>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</si>
  <si>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</si>
  <si>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</si>
  <si>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</si>
  <si>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</si>
  <si>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</si>
  <si>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</si>
  <si>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</si>
  <si>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</si>
  <si>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</si>
  <si>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</si>
  <si>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</si>
  <si>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</si>
  <si>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</si>
  <si>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</si>
  <si>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</si>
  <si>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</si>
  <si>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</si>
  <si>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</si>
  <si>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</si>
  <si>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</si>
  <si>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</si>
  <si>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</si>
  <si>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</si>
  <si>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</si>
  <si>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</si>
  <si>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</si>
  <si>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</si>
  <si>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</si>
  <si>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</si>
  <si>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</si>
  <si>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</si>
  <si>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</si>
  <si>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</si>
  <si>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</si>
  <si>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</si>
  <si>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</si>
  <si>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</si>
  <si>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</si>
  <si>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</si>
  <si>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</si>
  <si>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</si>
  <si>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</si>
  <si>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</si>
  <si>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</si>
  <si>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</si>
  <si>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</si>
  <si>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</si>
  <si>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</si>
  <si>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</si>
  <si>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</si>
  <si>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</si>
  <si>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</si>
  <si>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</si>
  <si>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</si>
  <si>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</si>
  <si>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</si>
  <si>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</si>
  <si>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</si>
  <si>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</si>
  <si>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</si>
  <si>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</si>
  <si>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</si>
  <si>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</si>
  <si>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</si>
  <si>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</si>
  <si>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</si>
  <si>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</si>
  <si>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</si>
  <si>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</si>
  <si>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</si>
  <si>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</si>
  <si>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</si>
  <si>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</si>
  <si>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</si>
  <si>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</si>
  <si>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</si>
  <si>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</si>
  <si>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</si>
  <si>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</si>
  <si>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</si>
  <si>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</si>
  <si>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</si>
  <si>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</si>
  <si>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</si>
  <si>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</si>
  <si>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</si>
  <si>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</si>
  <si>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</si>
  <si>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</si>
  <si>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</si>
  <si>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</si>
  <si>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</si>
  <si>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</si>
  <si>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</si>
  <si>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</si>
  <si>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</si>
  <si>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</si>
  <si>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</si>
  <si>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</si>
  <si>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</si>
  <si>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</si>
  <si>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</si>
  <si>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</si>
  <si>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</si>
  <si>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</si>
  <si>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</si>
  <si>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</si>
  <si>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</si>
  <si>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</si>
  <si>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</si>
  <si>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</si>
  <si>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</si>
  <si>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</si>
  <si>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</si>
  <si>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</si>
  <si>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</si>
  <si>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</si>
  <si>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</si>
  <si>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</si>
  <si>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</si>
  <si>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</si>
  <si>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</si>
  <si>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</si>
  <si>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</si>
  <si>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</si>
  <si>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</si>
  <si>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</si>
  <si>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</si>
  <si>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</si>
  <si>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</si>
  <si>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</si>
  <si>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</si>
  <si>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</si>
  <si>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</si>
  <si>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</si>
  <si>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</si>
  <si>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</si>
  <si>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</si>
  <si>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</si>
  <si>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</si>
  <si>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</si>
  <si>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</si>
  <si>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</si>
  <si>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</si>
  <si>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</si>
  <si>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</si>
  <si>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</si>
  <si>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</si>
  <si>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</si>
  <si>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</si>
  <si>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</si>
  <si>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</si>
  <si>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</si>
  <si>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</si>
  <si>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</si>
  <si>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</si>
  <si>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</si>
  <si>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</si>
  <si>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</si>
  <si>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</si>
  <si>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</si>
  <si>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</si>
  <si>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</si>
  <si>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</si>
  <si>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</si>
  <si>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</si>
  <si>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</si>
  <si>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</si>
  <si>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</si>
  <si>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</si>
  <si>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</si>
  <si>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</si>
  <si>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</si>
  <si>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</si>
  <si>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</si>
  <si>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</si>
  <si>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</si>
  <si>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</si>
  <si>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</si>
  <si>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</si>
  <si>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</si>
  <si>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</si>
  <si>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</si>
  <si>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</si>
  <si>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</si>
  <si>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</si>
  <si>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</si>
  <si>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</si>
  <si>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</si>
  <si>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</si>
  <si>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</si>
  <si>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</si>
  <si>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</si>
  <si>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</si>
  <si>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</si>
  <si>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</si>
  <si>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</si>
  <si>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</si>
  <si>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</si>
  <si>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</si>
  <si>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</si>
  <si>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</si>
  <si>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</si>
  <si>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</si>
  <si>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</si>
  <si>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</si>
  <si>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</si>
  <si>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</si>
  <si>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</si>
  <si>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</si>
  <si>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</si>
  <si>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</si>
  <si>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</si>
  <si>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</si>
  <si>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</si>
  <si>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</si>
  <si>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</si>
  <si>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</si>
  <si>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</si>
  <si>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</si>
  <si>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</si>
  <si>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</si>
  <si>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</si>
  <si>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</si>
  <si>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</si>
  <si>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</si>
  <si>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</si>
  <si>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</si>
  <si>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</si>
  <si>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</si>
  <si>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</si>
  <si>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</si>
  <si>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</si>
  <si>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</si>
  <si>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</si>
  <si>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</si>
  <si>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</si>
  <si>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</si>
  <si>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</si>
  <si>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</si>
  <si>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</si>
  <si>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</si>
  <si>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</si>
  <si>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</si>
  <si>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</si>
  <si>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</si>
  <si>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</si>
  <si>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</si>
  <si>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</si>
  <si>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</si>
  <si>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</si>
  <si>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</si>
  <si>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</si>
  <si>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</si>
  <si>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</si>
  <si>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</si>
  <si>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</si>
  <si>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</si>
  <si>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</si>
  <si>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</si>
  <si>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</si>
  <si>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</si>
  <si>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</si>
  <si>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</si>
  <si>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</si>
  <si>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</si>
  <si>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</si>
  <si>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</si>
  <si>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</si>
  <si>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</si>
  <si>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</si>
  <si>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</si>
  <si>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</si>
  <si>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</si>
  <si>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</si>
  <si>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</si>
  <si>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</si>
  <si>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</si>
  <si>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</si>
  <si>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</si>
  <si>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</si>
  <si>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</si>
  <si>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</si>
  <si>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</si>
  <si>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</si>
  <si>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</si>
  <si>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</si>
  <si>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</si>
  <si>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</si>
  <si>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</si>
  <si>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</si>
  <si>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</si>
  <si>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</si>
  <si>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</si>
  <si>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</si>
  <si>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</si>
  <si>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</si>
  <si>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</si>
  <si>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</si>
  <si>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</si>
  <si>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</si>
  <si>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</si>
  <si>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</si>
  <si>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</si>
  <si>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</si>
  <si>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</si>
  <si>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</si>
  <si>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</si>
  <si>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</si>
  <si>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</si>
  <si>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</si>
  <si>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</si>
  <si>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</si>
  <si>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</si>
  <si>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</si>
  <si>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</si>
  <si>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</si>
  <si>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</si>
  <si>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</si>
  <si>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</si>
  <si>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</si>
  <si>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</si>
  <si>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</si>
  <si>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</si>
  <si>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</si>
  <si>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</si>
  <si>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</si>
  <si>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</si>
  <si>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</si>
  <si>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</si>
  <si>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</si>
  <si>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</si>
  <si>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</si>
  <si>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</si>
  <si>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</si>
  <si>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</si>
  <si>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</si>
  <si>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</si>
  <si>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</si>
  <si>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</si>
  <si>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</si>
  <si>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</si>
  <si>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</si>
  <si>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</si>
  <si>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</si>
  <si>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</si>
  <si>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</si>
  <si>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</si>
  <si>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</si>
  <si>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</si>
  <si>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</si>
  <si>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</si>
  <si>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</si>
  <si>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</si>
  <si>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</si>
  <si>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</si>
  <si>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</si>
  <si>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</si>
  <si>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</si>
  <si>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</si>
  <si>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</si>
  <si>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</si>
  <si>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</si>
  <si>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</si>
  <si>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</si>
  <si>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</si>
  <si>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</si>
  <si>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</si>
  <si>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</si>
  <si>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</si>
  <si>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</si>
  <si>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</si>
  <si>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</si>
  <si>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</si>
  <si>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</si>
  <si>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</si>
  <si>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</si>
  <si>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</si>
  <si>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</si>
  <si>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</si>
  <si>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</si>
  <si>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</si>
  <si>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</si>
  <si>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</si>
  <si>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</si>
  <si>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</si>
  <si>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</si>
  <si>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</si>
  <si>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</si>
  <si>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</si>
  <si>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</si>
  <si>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</si>
  <si>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</si>
  <si>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</si>
  <si>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</si>
  <si>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</si>
  <si>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</si>
  <si>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</si>
  <si>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</si>
  <si>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</si>
  <si>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</si>
  <si>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</si>
  <si>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</si>
  <si>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</si>
  <si>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</si>
  <si>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</si>
  <si>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</si>
  <si>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</si>
  <si>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</si>
  <si>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</si>
  <si>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</si>
  <si>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</si>
  <si>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</si>
  <si>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</si>
  <si>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</si>
  <si>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</si>
  <si>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</si>
  <si>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</si>
  <si>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</si>
  <si>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</si>
  <si>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</si>
  <si>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</si>
  <si>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</si>
  <si>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</si>
  <si>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</si>
  <si>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</si>
  <si>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</si>
  <si>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</si>
  <si>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</si>
  <si>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</si>
  <si>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</si>
  <si>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</si>
  <si>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</si>
  <si>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</si>
  <si>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</si>
  <si>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</si>
  <si>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</si>
  <si>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</si>
  <si>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</si>
  <si>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</si>
  <si>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</si>
  <si>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</si>
  <si>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</si>
  <si>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</si>
  <si>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</si>
  <si>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</si>
  <si>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</si>
  <si>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</si>
  <si>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</si>
  <si>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</si>
  <si>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</si>
  <si>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</si>
  <si>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</si>
  <si>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</si>
  <si>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</si>
  <si>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</si>
  <si>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</si>
  <si>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</si>
  <si>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</si>
  <si>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</si>
  <si>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</si>
  <si>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</si>
  <si>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</si>
  <si>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</si>
  <si>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</si>
  <si>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</si>
  <si>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</si>
  <si>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</si>
  <si>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</si>
  <si>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</si>
  <si>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</si>
  <si>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</si>
  <si>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</si>
  <si>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</si>
  <si>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</si>
  <si>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</si>
  <si>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</si>
  <si>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</si>
  <si>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</si>
  <si>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</si>
  <si>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</si>
  <si>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</si>
  <si>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</si>
  <si>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</si>
  <si>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</si>
  <si>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</si>
  <si>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</si>
  <si>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</si>
  <si>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</si>
  <si>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</si>
  <si>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</si>
  <si>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</si>
  <si>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</si>
  <si>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</si>
  <si>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</si>
  <si>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</si>
  <si>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</si>
  <si>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</si>
  <si>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</si>
  <si>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</si>
  <si>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</si>
  <si>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</si>
  <si>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</si>
  <si>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</si>
  <si>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</si>
  <si>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</si>
  <si>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</si>
  <si>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</si>
  <si>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</si>
  <si>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</si>
  <si>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</si>
  <si>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</si>
  <si>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</si>
  <si>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</si>
  <si>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</si>
  <si>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</si>
  <si>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</si>
  <si>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</si>
  <si>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</si>
  <si>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</si>
  <si>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</si>
  <si>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</si>
  <si>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</si>
  <si>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</si>
  <si>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</si>
  <si>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</si>
  <si>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</si>
  <si>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</si>
  <si>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</si>
  <si>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</si>
  <si>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</si>
  <si>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</si>
  <si>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</si>
  <si>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</si>
  <si>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</si>
  <si>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</si>
  <si>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</si>
  <si>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</si>
  <si>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</si>
  <si>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</si>
  <si>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</si>
  <si>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</si>
  <si>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</si>
  <si>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</si>
  <si>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</si>
  <si>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</si>
  <si>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</si>
  <si>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</si>
  <si>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</si>
  <si>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</si>
  <si>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</si>
  <si>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</si>
  <si>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</si>
  <si>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</si>
  <si>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</si>
  <si>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</si>
  <si>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</si>
  <si>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</si>
  <si>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</si>
  <si>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</si>
  <si>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</si>
  <si>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</si>
  <si>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</si>
  <si>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</si>
  <si>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</si>
  <si>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</si>
  <si>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</si>
  <si>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</si>
  <si>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</si>
  <si>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</si>
  <si>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</si>
  <si>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</si>
  <si>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</si>
  <si>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</si>
  <si>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</si>
  <si>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</si>
  <si>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</si>
  <si>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</si>
  <si>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</si>
  <si>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</si>
  <si>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</si>
  <si>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</si>
  <si>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</si>
  <si>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</si>
  <si>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</si>
  <si>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</si>
  <si>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</si>
  <si>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</si>
  <si>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</si>
  <si>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</si>
  <si>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</si>
  <si>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</si>
  <si>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</si>
  <si>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</si>
  <si>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</si>
  <si>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</si>
  <si>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</si>
  <si>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</si>
  <si>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</si>
  <si>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</si>
  <si>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</si>
  <si>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</si>
  <si>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</si>
  <si>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</si>
  <si>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</si>
  <si>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</si>
  <si>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</si>
  <si>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</si>
  <si>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</si>
  <si>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</si>
  <si>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</si>
  <si>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</si>
  <si>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</si>
  <si>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</si>
  <si>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</si>
  <si>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</si>
  <si>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</si>
  <si>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</si>
  <si>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</si>
  <si>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</si>
  <si>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</si>
  <si>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</si>
  <si>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</si>
  <si>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</si>
  <si>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</si>
  <si>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</si>
  <si>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</si>
  <si>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</si>
  <si>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</si>
  <si>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</si>
  <si>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</si>
  <si>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</si>
  <si>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</si>
  <si>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</si>
  <si>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</si>
  <si>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</si>
  <si>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</si>
  <si>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</si>
  <si>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</si>
  <si>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</si>
  <si>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</si>
  <si>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</si>
  <si>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</si>
  <si>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</si>
  <si>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</si>
  <si>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</si>
  <si>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</si>
  <si>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</si>
  <si>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</si>
  <si>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</si>
  <si>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</si>
  <si>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</si>
  <si>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</si>
  <si>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</si>
  <si>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</si>
  <si>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</si>
  <si>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</si>
  <si>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</si>
  <si>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</si>
  <si>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</si>
  <si>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</si>
  <si>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</si>
  <si>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</si>
  <si>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</si>
  <si>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</si>
  <si>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</si>
  <si>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</si>
  <si>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</si>
  <si>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</si>
  <si>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</si>
  <si>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</si>
  <si>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</si>
  <si>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</si>
  <si>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</si>
  <si>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</si>
  <si>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</si>
  <si>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</si>
  <si>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</si>
  <si>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</si>
  <si>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</si>
  <si>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</si>
  <si>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</si>
  <si>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</si>
  <si>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</si>
  <si>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</si>
  <si>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</si>
  <si>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</si>
  <si>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</si>
  <si>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</si>
  <si>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</si>
  <si>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</si>
  <si>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</si>
  <si>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</si>
  <si>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</si>
  <si>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</si>
  <si>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</si>
  <si>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</si>
  <si>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</si>
  <si>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</si>
  <si>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</si>
  <si>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</si>
  <si>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</si>
  <si>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</si>
  <si>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</si>
  <si>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</si>
  <si>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</si>
  <si>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</si>
  <si>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</si>
  <si>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</si>
  <si>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</si>
  <si>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</si>
  <si>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</si>
  <si>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</si>
  <si>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</si>
  <si>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</si>
  <si>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</si>
  <si>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</si>
  <si>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</si>
  <si>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</si>
  <si>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</si>
  <si>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</si>
  <si>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</si>
  <si>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</si>
  <si>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</si>
  <si>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</si>
  <si>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</si>
  <si>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</si>
  <si>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</si>
  <si>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</si>
  <si>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</si>
  <si>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</si>
  <si>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</si>
  <si>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</si>
  <si>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</si>
  <si>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</si>
  <si>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</si>
  <si>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</si>
  <si>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</si>
  <si>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</si>
  <si>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</si>
  <si>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</si>
  <si>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</si>
  <si>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</si>
  <si>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</si>
  <si>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</si>
  <si>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</si>
  <si>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</si>
  <si>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</si>
  <si>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</si>
  <si>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</si>
  <si>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</si>
  <si>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</si>
  <si>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</si>
  <si>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</si>
  <si>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</si>
  <si>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</si>
  <si>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</si>
  <si>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</si>
  <si>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</si>
  <si>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</si>
  <si>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</si>
  <si>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</si>
  <si>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</si>
  <si>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</si>
  <si>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</si>
  <si>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</si>
  <si>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</si>
  <si>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</si>
  <si>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</si>
  <si>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</si>
  <si>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</si>
  <si>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</si>
  <si>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</si>
  <si>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</si>
  <si>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</si>
  <si>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</si>
  <si>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</si>
  <si>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</si>
  <si>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</si>
  <si>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</si>
  <si>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</si>
  <si>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</si>
  <si>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</si>
  <si>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</si>
  <si>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</si>
  <si>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</si>
  <si>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</si>
  <si>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</si>
  <si>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</si>
  <si>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</si>
  <si>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</si>
  <si>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</si>
  <si>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</si>
  <si>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</si>
  <si>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</si>
  <si>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</si>
  <si>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</si>
  <si>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</si>
  <si>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</si>
  <si>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</si>
  <si>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</si>
  <si>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</si>
  <si>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</si>
  <si>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</si>
  <si>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</si>
  <si>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</si>
  <si>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</si>
  <si>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</si>
  <si>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</si>
  <si>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</si>
  <si>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</si>
  <si>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</si>
  <si>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</si>
  <si>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</si>
  <si>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</si>
  <si>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</si>
  <si>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</si>
  <si>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</si>
  <si>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</si>
  <si>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</si>
  <si>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</si>
  <si>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</si>
  <si>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</si>
  <si>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</si>
  <si>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</si>
  <si>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</si>
  <si>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</si>
  <si>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</si>
  <si>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</si>
  <si>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</si>
  <si>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</si>
  <si>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</si>
  <si>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</si>
  <si>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</si>
  <si>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</si>
  <si>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</si>
  <si>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</si>
  <si>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</si>
  <si>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</si>
  <si>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</si>
  <si>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</si>
  <si>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</si>
  <si>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</si>
  <si>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</si>
  <si>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</si>
  <si>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</si>
  <si>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</si>
  <si>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</si>
  <si>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</si>
  <si>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</si>
  <si>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</si>
  <si>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</si>
  <si>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</si>
  <si>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</si>
  <si>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</si>
  <si>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</si>
  <si>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</si>
  <si>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</si>
  <si>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</si>
  <si>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</si>
  <si>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</si>
  <si>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</si>
  <si>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</si>
  <si>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</si>
  <si>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</si>
  <si>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</si>
  <si>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</si>
  <si>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</si>
  <si>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</si>
  <si>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</si>
  <si>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</si>
  <si>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</si>
  <si>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</si>
  <si>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</si>
  <si>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</si>
  <si>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</si>
  <si>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</si>
  <si>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</si>
  <si>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</si>
  <si>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</si>
  <si>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</si>
  <si>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</si>
  <si>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</si>
  <si>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</si>
  <si>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</si>
  <si>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</si>
  <si>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</si>
  <si>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</si>
  <si>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</si>
  <si>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</si>
  <si>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</si>
  <si>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</si>
  <si>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</si>
  <si>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</si>
  <si>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</si>
  <si>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</si>
  <si>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</si>
  <si>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</si>
  <si>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</si>
  <si>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</si>
  <si>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</si>
  <si>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</si>
  <si>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</si>
  <si>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</si>
  <si>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</si>
  <si>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</si>
  <si>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</si>
  <si>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</si>
  <si>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</si>
  <si>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</si>
  <si>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</si>
  <si>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</si>
  <si>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</si>
  <si>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</si>
  <si>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</si>
  <si>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</si>
  <si>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</si>
  <si>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</si>
  <si>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</si>
  <si>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</si>
  <si>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</si>
  <si>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</si>
  <si>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</si>
  <si>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</si>
  <si>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</si>
  <si>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</si>
  <si>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</si>
  <si>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</si>
  <si>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</si>
  <si>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</si>
  <si>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</si>
  <si>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</si>
  <si>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</si>
  <si>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</si>
  <si>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</si>
  <si>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</si>
  <si>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</si>
  <si>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</si>
  <si>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</si>
  <si>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</si>
  <si>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</si>
  <si>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</si>
  <si>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</si>
  <si>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</si>
  <si>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</si>
  <si>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</si>
  <si>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</si>
  <si>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</si>
  <si>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</si>
  <si>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</si>
  <si>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</si>
  <si>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</si>
  <si>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</si>
  <si>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</si>
  <si>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</si>
  <si>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</si>
  <si>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</si>
  <si>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</si>
  <si>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</si>
  <si>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</si>
  <si>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</si>
  <si>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</si>
  <si>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</si>
  <si>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</si>
  <si>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</si>
  <si>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</si>
  <si>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</si>
  <si>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</si>
  <si>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</si>
  <si>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</si>
  <si>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</si>
  <si>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</si>
  <si>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</si>
  <si>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</si>
  <si>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</si>
  <si>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</si>
  <si>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</si>
  <si>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</si>
  <si>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</si>
  <si>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</si>
  <si>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</si>
  <si>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</si>
  <si>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</si>
  <si>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</si>
  <si>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</si>
  <si>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</si>
  <si>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</si>
  <si>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</si>
  <si>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</si>
  <si>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</si>
  <si>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</si>
  <si>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</si>
  <si>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</si>
  <si>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</si>
  <si>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</si>
  <si>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</si>
  <si>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</si>
  <si>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</si>
  <si>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</si>
  <si>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</si>
  <si>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</si>
  <si>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</si>
  <si>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</si>
  <si>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</si>
  <si>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</si>
  <si>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</si>
  <si>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</si>
  <si>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</si>
  <si>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</si>
  <si>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</si>
  <si>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</si>
  <si>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</si>
  <si>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</si>
  <si>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</si>
  <si>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</si>
  <si>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</si>
  <si>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</si>
  <si>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</si>
  <si>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</si>
  <si>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</si>
  <si>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</si>
  <si>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</si>
  <si>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</si>
  <si>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</si>
  <si>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</si>
  <si>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</si>
  <si>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</si>
  <si>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</si>
  <si>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</si>
  <si>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</si>
  <si>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</si>
  <si>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</si>
  <si>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</si>
  <si>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</si>
  <si>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</si>
  <si>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</si>
  <si>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</si>
  <si>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</si>
  <si>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</si>
  <si>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</si>
  <si>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</si>
  <si>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</si>
  <si>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</si>
  <si>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</si>
  <si>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</si>
  <si>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</si>
  <si>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</si>
  <si>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</si>
  <si>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</si>
  <si>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</si>
  <si>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</si>
  <si>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</si>
  <si>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</si>
  <si>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</si>
  <si>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</si>
  <si>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</si>
  <si>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</si>
  <si>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</si>
  <si>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</si>
  <si>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</si>
  <si>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</si>
  <si>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</si>
  <si>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</si>
  <si>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</si>
  <si>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</si>
  <si>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</si>
  <si>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</si>
  <si>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</si>
  <si>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</si>
  <si>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</si>
  <si>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</si>
  <si>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</si>
  <si>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</si>
  <si>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</si>
  <si>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</si>
  <si>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</si>
  <si>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</si>
  <si>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</si>
  <si>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</si>
  <si>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</si>
  <si>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</si>
  <si>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</si>
  <si>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</si>
  <si>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</si>
  <si>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</si>
  <si>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</si>
  <si>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</si>
  <si>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</si>
  <si>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</si>
  <si>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</si>
  <si>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</si>
  <si>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</si>
  <si>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</si>
  <si>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</si>
  <si>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</si>
  <si>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</si>
  <si>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</si>
  <si>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</si>
  <si>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</si>
  <si>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</si>
  <si>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</si>
  <si>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</si>
  <si>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</si>
  <si>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</si>
  <si>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</si>
  <si>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</si>
  <si>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</si>
  <si>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</si>
  <si>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</si>
  <si>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</si>
  <si>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</si>
  <si>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</si>
  <si>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</si>
  <si>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</si>
  <si>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</si>
  <si>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</si>
  <si>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</si>
  <si>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</si>
  <si>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</si>
  <si>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</si>
  <si>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</si>
  <si>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</si>
  <si>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</si>
  <si>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</si>
  <si>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</si>
  <si>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</si>
  <si>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</si>
  <si>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</si>
  <si>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</si>
  <si>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</si>
  <si>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</si>
  <si>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</si>
  <si>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</si>
  <si>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</si>
  <si>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</si>
  <si>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</si>
  <si>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</si>
  <si>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</si>
  <si>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</si>
  <si>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</si>
  <si>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</si>
  <si>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</si>
  <si>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</si>
  <si>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</si>
  <si>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</si>
  <si>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</si>
  <si>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</si>
  <si>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</si>
  <si>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</si>
  <si>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</si>
  <si>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</si>
  <si>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</si>
  <si>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</si>
  <si>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</si>
  <si>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</si>
  <si>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</si>
  <si>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</si>
  <si>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</si>
  <si>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</si>
  <si>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</si>
  <si>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</si>
  <si>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</si>
  <si>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</si>
  <si>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</si>
  <si>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</si>
  <si>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</si>
  <si>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</si>
  <si>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</si>
  <si>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</si>
  <si>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</si>
  <si>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</si>
  <si>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</si>
  <si>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</si>
  <si>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</si>
  <si>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</si>
  <si>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</si>
  <si>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</si>
  <si>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</si>
  <si>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</si>
  <si>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</si>
  <si>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</si>
  <si>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</si>
  <si>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</si>
  <si>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</si>
  <si>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</si>
  <si>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</si>
  <si>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</si>
  <si>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</si>
  <si>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</si>
  <si>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</si>
  <si>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</si>
  <si>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</si>
  <si>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</si>
  <si>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</si>
  <si>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</si>
  <si>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</si>
  <si>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</si>
  <si>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</si>
  <si>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</si>
  <si>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</si>
  <si>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</si>
  <si>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</si>
  <si>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</si>
  <si>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</si>
  <si>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</si>
  <si>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</si>
  <si>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</si>
  <si>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</si>
  <si>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</si>
  <si>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</si>
  <si>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</si>
  <si>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</si>
  <si>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</si>
  <si>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</si>
  <si>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</si>
  <si>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</si>
  <si>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</si>
  <si>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</si>
  <si>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</si>
  <si>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</si>
  <si>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</si>
  <si>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</si>
  <si>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</si>
  <si>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</si>
  <si>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</si>
  <si>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</si>
  <si>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</si>
  <si>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</si>
  <si>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</si>
  <si>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</si>
  <si>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</si>
  <si>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</si>
  <si>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</si>
  <si>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</si>
  <si>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</si>
  <si>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</si>
  <si>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</si>
  <si>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</si>
  <si>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</si>
  <si>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</si>
  <si>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</si>
  <si>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</si>
  <si>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</si>
  <si>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</si>
  <si>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</si>
  <si>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</si>
  <si>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</si>
  <si>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</si>
  <si>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</si>
  <si>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</si>
  <si>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</si>
  <si>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</si>
  <si>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</si>
  <si>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</si>
  <si>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</si>
  <si>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</si>
  <si>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</si>
  <si>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</si>
  <si>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</si>
  <si>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</si>
  <si>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</si>
  <si>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</si>
  <si>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</si>
  <si>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</si>
  <si>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</si>
  <si>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</si>
  <si>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</si>
  <si>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</si>
  <si>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</si>
  <si>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</si>
  <si>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</si>
  <si>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</si>
  <si>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</si>
  <si>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</si>
  <si>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</si>
  <si>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</si>
  <si>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</si>
  <si>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</si>
  <si>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</si>
  <si>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</si>
  <si>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</si>
  <si>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</si>
  <si>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</si>
  <si>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</si>
  <si>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</si>
  <si>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</si>
  <si>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</si>
  <si>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</si>
  <si>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</si>
  <si>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</si>
  <si>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</si>
  <si>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</si>
  <si>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</si>
  <si>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</si>
  <si>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</si>
  <si>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</si>
  <si>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</si>
  <si>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</si>
  <si>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</si>
  <si>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</si>
  <si>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</si>
  <si>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</si>
  <si>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</si>
  <si>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</si>
  <si>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</si>
  <si>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</si>
  <si>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</si>
  <si>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</si>
  <si>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</si>
  <si>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</si>
  <si>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</si>
  <si>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</si>
  <si>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</si>
  <si>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</si>
  <si>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</si>
  <si>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</si>
  <si>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</si>
  <si>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</si>
  <si>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</si>
  <si>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</si>
  <si>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</si>
  <si>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</si>
  <si>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</si>
  <si>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</si>
  <si>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</si>
  <si>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</si>
  <si>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</si>
  <si>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</si>
  <si>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</si>
  <si>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</si>
  <si>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</si>
  <si>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</si>
  <si>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</si>
  <si>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</si>
  <si>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</si>
  <si>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</si>
  <si>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</si>
  <si>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</si>
  <si>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</si>
  <si>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</si>
  <si>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</si>
  <si>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</si>
  <si>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</si>
  <si>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</si>
  <si>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</si>
  <si>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</si>
  <si>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</si>
  <si>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</si>
  <si>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</si>
  <si>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</si>
  <si>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</si>
  <si>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</si>
  <si>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</si>
  <si>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</si>
  <si>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</si>
  <si>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</si>
  <si>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</si>
  <si>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</si>
  <si>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</si>
  <si>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</si>
  <si>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</si>
  <si>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</si>
  <si>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</si>
  <si>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</si>
  <si>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</si>
  <si>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</si>
  <si>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</si>
  <si>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</si>
  <si>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</si>
  <si>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</si>
  <si>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</si>
  <si>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</si>
  <si>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</si>
  <si>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</si>
  <si>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</si>
  <si>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</si>
  <si>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</si>
  <si>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</si>
  <si>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</si>
  <si>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</si>
  <si>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</si>
  <si>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</si>
  <si>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</si>
  <si>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</si>
  <si>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</si>
  <si>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</si>
  <si>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</si>
  <si>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</si>
  <si>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</si>
  <si>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</si>
  <si>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</si>
  <si>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</si>
  <si>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</si>
  <si>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</si>
  <si>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</si>
  <si>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</si>
  <si>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</si>
  <si>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</si>
  <si>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</si>
  <si>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</si>
  <si>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</si>
  <si>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</si>
  <si>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</si>
  <si>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</si>
  <si>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</si>
  <si>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</si>
  <si>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</si>
  <si>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</si>
  <si>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</si>
  <si>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</si>
  <si>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</si>
  <si>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</si>
  <si>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</si>
  <si>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</si>
  <si>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</si>
  <si>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</si>
  <si>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</si>
  <si>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</si>
  <si>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</si>
  <si>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</si>
  <si>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</si>
  <si>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</si>
  <si>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</si>
  <si>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</si>
  <si>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</si>
  <si>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</si>
  <si>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</si>
  <si>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</si>
  <si>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</si>
  <si>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</si>
  <si>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</si>
  <si>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</si>
  <si>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</si>
  <si>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</si>
  <si>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</si>
  <si>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</si>
  <si>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</si>
  <si>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</si>
  <si>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</si>
  <si>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</si>
  <si>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</si>
  <si>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</si>
  <si>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</si>
  <si>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</si>
  <si>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</si>
  <si>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</si>
  <si>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</si>
  <si>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</si>
  <si>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</si>
  <si>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</si>
  <si>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</si>
  <si>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</si>
  <si>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</si>
  <si>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</si>
  <si>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</si>
  <si>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</si>
  <si>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</si>
  <si>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</si>
  <si>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</si>
  <si>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</si>
  <si>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</si>
  <si>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</si>
  <si>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</si>
  <si>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</si>
  <si>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</si>
  <si>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</si>
  <si>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</si>
  <si>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</si>
  <si>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</si>
  <si>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</si>
  <si>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</si>
  <si>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</si>
  <si>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</si>
  <si>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</si>
  <si>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</si>
  <si>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</si>
  <si>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</si>
  <si>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</si>
  <si>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</si>
  <si>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</si>
  <si>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</si>
  <si>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</si>
  <si>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</si>
  <si>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</si>
  <si>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</si>
  <si>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</si>
  <si>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</si>
  <si>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</si>
  <si>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</si>
  <si>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</si>
  <si>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</si>
  <si>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</si>
  <si>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</si>
  <si>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</si>
  <si>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</si>
  <si>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</si>
  <si>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</si>
  <si>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</si>
  <si>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</si>
  <si>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</si>
  <si>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</si>
  <si>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</si>
  <si>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</si>
  <si>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</si>
  <si>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</si>
  <si>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</si>
  <si>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</si>
  <si>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</si>
  <si>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</si>
  <si>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</si>
  <si>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</si>
  <si>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</si>
  <si>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</si>
  <si>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</si>
  <si>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</si>
  <si>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</si>
  <si>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</si>
  <si>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</si>
  <si>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</si>
  <si>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</si>
  <si>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</si>
  <si>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</si>
  <si>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</si>
  <si>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</si>
  <si>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</si>
  <si>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</si>
  <si>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</si>
  <si>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</si>
  <si>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</si>
  <si>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</si>
  <si>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</si>
  <si>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</si>
  <si>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</si>
  <si>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</si>
  <si>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</si>
  <si>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</si>
  <si>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</si>
  <si>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</si>
  <si>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</si>
  <si>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</si>
  <si>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</si>
  <si>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</si>
  <si>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</si>
  <si>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</si>
  <si>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</si>
  <si>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</si>
  <si>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</si>
  <si>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</si>
  <si>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</si>
  <si>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</si>
  <si>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</si>
  <si>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</si>
  <si>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</si>
  <si>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</si>
  <si>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</si>
  <si>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</si>
  <si>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</si>
  <si>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</si>
  <si>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</si>
  <si>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</si>
  <si>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</si>
  <si>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</si>
  <si>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</si>
  <si>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</si>
  <si>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</si>
  <si>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</si>
  <si>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</si>
  <si>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</si>
  <si>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</si>
  <si>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</si>
  <si>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</si>
  <si>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</si>
  <si>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</si>
  <si>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</si>
  <si>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</si>
  <si>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</si>
  <si>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</si>
  <si>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</si>
  <si>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</si>
  <si>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</si>
  <si>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</si>
  <si>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</si>
  <si>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</si>
  <si>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</si>
  <si>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</si>
  <si>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</si>
  <si>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</si>
  <si>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</si>
  <si>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</si>
  <si>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</si>
  <si>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</si>
  <si>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</si>
  <si>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</si>
  <si>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</si>
  <si>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</si>
  <si>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</si>
  <si>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</si>
  <si>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</si>
  <si>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</si>
  <si>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</si>
  <si>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</si>
  <si>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</si>
  <si>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</si>
  <si>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</si>
  <si>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</si>
  <si>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</si>
  <si>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</si>
  <si>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</si>
  <si>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</si>
  <si>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</si>
  <si>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</si>
  <si>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</si>
  <si>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</si>
  <si>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</si>
  <si>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</si>
  <si>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</si>
  <si>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</si>
  <si>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</si>
  <si>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</si>
  <si>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</si>
  <si>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</si>
  <si>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</si>
  <si>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</si>
  <si>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</si>
  <si>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</si>
  <si>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</si>
  <si>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</si>
  <si>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</si>
  <si>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</si>
  <si>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</si>
  <si>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</si>
  <si>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</si>
  <si>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</si>
  <si>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</si>
  <si>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</si>
  <si>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</si>
  <si>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</si>
  <si>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</si>
  <si>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</si>
  <si>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</si>
  <si>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</si>
  <si>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</si>
  <si>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</si>
  <si>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</si>
  <si>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</si>
  <si>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</si>
  <si>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</si>
  <si>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</si>
  <si>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</si>
  <si>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</si>
  <si>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</si>
  <si>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</si>
  <si>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</si>
  <si>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</si>
  <si>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</si>
  <si>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</si>
  <si>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</si>
  <si>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</si>
  <si>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</si>
  <si>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</si>
  <si>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</si>
  <si>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</si>
  <si>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</si>
  <si>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</si>
  <si>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</si>
  <si>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</si>
  <si>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</si>
  <si>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</si>
  <si>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</si>
  <si>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</si>
  <si>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</si>
  <si>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</si>
  <si>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</si>
  <si>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</si>
  <si>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</si>
  <si>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</si>
  <si>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</si>
  <si>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</si>
  <si>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</si>
  <si>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</si>
  <si>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</si>
  <si>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</si>
  <si>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</si>
  <si>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</si>
  <si>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</si>
  <si>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</si>
  <si>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</si>
  <si>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</si>
  <si>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</si>
  <si>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</si>
  <si>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</si>
  <si>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</si>
  <si>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</si>
  <si>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</si>
  <si>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</si>
  <si>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</si>
  <si>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</si>
  <si>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</si>
  <si>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</si>
  <si>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</si>
  <si>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</si>
  <si>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</si>
  <si>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</si>
  <si>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</si>
  <si>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</si>
  <si>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</si>
  <si>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</si>
  <si>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</si>
  <si>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</si>
  <si>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</si>
  <si>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</si>
  <si>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</si>
  <si>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</si>
  <si>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</si>
  <si>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</si>
  <si>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</si>
  <si>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</si>
  <si>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</si>
  <si>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</si>
  <si>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</si>
  <si>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</si>
  <si>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</si>
  <si>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</si>
  <si>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</si>
  <si>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</si>
  <si>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</si>
  <si>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</si>
  <si>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</si>
  <si>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</si>
  <si>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</si>
  <si>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</si>
  <si>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</si>
  <si>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</si>
  <si>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</si>
  <si>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</si>
  <si>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</si>
  <si>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</si>
  <si>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</si>
  <si>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</si>
  <si>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</si>
  <si>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</si>
  <si>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</si>
  <si>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</si>
  <si>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</si>
  <si>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</si>
  <si>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</si>
  <si>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</si>
  <si>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</si>
  <si>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</si>
  <si>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</si>
  <si>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</si>
  <si>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</si>
  <si>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</si>
  <si>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</si>
  <si>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</si>
  <si>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</si>
  <si>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</si>
  <si>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</si>
  <si>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</si>
  <si>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</si>
  <si>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</si>
  <si>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</si>
  <si>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</si>
  <si>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</si>
  <si>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</si>
  <si>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</si>
  <si>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</si>
  <si>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</si>
  <si>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</si>
  <si>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</si>
  <si>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</si>
  <si>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</si>
  <si>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</si>
  <si>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</si>
  <si>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</si>
  <si>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</si>
  <si>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</si>
  <si>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</si>
  <si>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</si>
  <si>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</si>
  <si>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</si>
  <si>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</si>
  <si>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</si>
  <si>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</si>
  <si>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</si>
  <si>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</si>
  <si>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</si>
  <si>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</si>
  <si>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</si>
  <si>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</si>
  <si>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</si>
  <si>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</si>
  <si>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</si>
  <si>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</si>
  <si>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</si>
  <si>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</si>
  <si>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</si>
  <si>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</si>
  <si>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</si>
  <si>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</si>
  <si>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</si>
  <si>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</si>
  <si>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</si>
  <si>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</si>
  <si>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</si>
  <si>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</si>
  <si>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</si>
  <si>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</si>
  <si>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</si>
  <si>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</si>
  <si>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</si>
  <si>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</si>
  <si>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</si>
  <si>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</si>
  <si>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</si>
  <si>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</si>
  <si>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</si>
  <si>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</si>
  <si>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</si>
  <si>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</si>
  <si>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</si>
  <si>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</si>
  <si>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</si>
  <si>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</si>
  <si>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</si>
  <si>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</si>
  <si>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</si>
  <si>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</si>
  <si>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</si>
  <si>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</si>
  <si>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</si>
  <si>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</si>
  <si>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</si>
  <si>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</si>
  <si>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</si>
  <si>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</si>
  <si>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</si>
  <si>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</si>
  <si>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</si>
  <si>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</si>
  <si>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</si>
  <si>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</si>
  <si>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</si>
  <si>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</si>
  <si>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</si>
  <si>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</si>
  <si>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</si>
  <si>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</si>
  <si>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</si>
  <si>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</si>
  <si>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</si>
  <si>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</si>
  <si>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</si>
  <si>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</si>
  <si>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</si>
  <si>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</si>
  <si>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</si>
  <si>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</si>
  <si>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</si>
  <si>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</si>
  <si>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</si>
  <si>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</si>
  <si>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</si>
  <si>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</si>
  <si>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</si>
  <si>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</si>
  <si>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</si>
  <si>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</si>
  <si>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</si>
  <si>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</si>
  <si>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</si>
  <si>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</si>
  <si>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</si>
  <si>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</si>
  <si>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</si>
  <si>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</si>
  <si>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</si>
  <si>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</si>
  <si>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</si>
  <si>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</si>
  <si>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</si>
  <si>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</si>
  <si>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</si>
  <si>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</si>
  <si>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</si>
  <si>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</si>
  <si>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</si>
  <si>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</si>
  <si>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</si>
  <si>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</si>
  <si>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</si>
  <si>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</si>
  <si>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</si>
  <si>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</si>
  <si>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</si>
  <si>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</si>
  <si>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</si>
  <si>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</si>
  <si>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</si>
  <si>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</si>
  <si>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</si>
  <si>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</si>
  <si>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</si>
  <si>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</si>
  <si>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</si>
  <si>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</si>
  <si>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</si>
  <si>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</si>
  <si>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</si>
  <si>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</si>
  <si>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</si>
  <si>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</si>
  <si>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</si>
  <si>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</si>
  <si>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</si>
  <si>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</si>
  <si>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</si>
  <si>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</si>
  <si>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</si>
  <si>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</si>
  <si>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</si>
  <si>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</si>
  <si>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</si>
  <si>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</si>
  <si>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</si>
  <si>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</si>
  <si>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</si>
  <si>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</si>
  <si>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</si>
  <si>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</si>
  <si>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</si>
  <si>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</si>
  <si>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</si>
  <si>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</si>
  <si>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</si>
  <si>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</si>
  <si>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</si>
  <si>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</si>
  <si>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</si>
  <si>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</si>
  <si>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</si>
  <si>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</si>
  <si>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</si>
  <si>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</si>
  <si>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</si>
  <si>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</si>
  <si>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</si>
  <si>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</si>
  <si>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</si>
  <si>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</si>
  <si>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</si>
  <si>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</si>
  <si>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</si>
  <si>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</si>
  <si>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</si>
  <si>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</si>
  <si>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</si>
  <si>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</si>
  <si>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</si>
  <si>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</si>
  <si>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</si>
  <si>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</si>
  <si>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</si>
  <si>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</si>
  <si>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</si>
  <si>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</si>
  <si>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</si>
  <si>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</si>
  <si>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</si>
  <si>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</si>
  <si>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</si>
  <si>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</si>
  <si>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</si>
  <si>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</si>
  <si>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</si>
  <si>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</si>
  <si>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</si>
  <si>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</si>
  <si>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</si>
  <si>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</si>
  <si>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</si>
  <si>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</si>
  <si>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</si>
  <si>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</si>
  <si>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</si>
  <si>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</si>
  <si>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</si>
  <si>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</si>
  <si>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</si>
  <si>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</si>
  <si>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</si>
  <si>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</si>
  <si>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</si>
  <si>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</si>
  <si>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</si>
  <si>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</si>
  <si>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</si>
  <si>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</si>
  <si>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</si>
  <si>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</si>
  <si>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</si>
  <si>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</si>
  <si>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</si>
  <si>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</si>
  <si>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</si>
  <si>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</si>
  <si>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</si>
  <si>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</si>
  <si>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</si>
  <si>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</si>
  <si>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</si>
  <si>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</si>
  <si>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</si>
  <si>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</si>
  <si>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</si>
  <si>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</si>
  <si>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</si>
  <si>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</si>
  <si>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</si>
  <si>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</si>
  <si>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</si>
  <si>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</si>
  <si>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</si>
  <si>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</si>
  <si>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</si>
  <si>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</si>
  <si>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</si>
  <si>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</si>
  <si>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</si>
  <si>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</si>
  <si>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</si>
  <si>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</si>
  <si>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</si>
  <si>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</si>
  <si>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</si>
  <si>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</si>
  <si>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</si>
  <si>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</si>
  <si>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</si>
  <si>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</si>
  <si>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</si>
  <si>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</si>
  <si>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</si>
  <si>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</si>
  <si>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</si>
  <si>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</si>
  <si>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</si>
  <si>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</si>
  <si>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</si>
  <si>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</si>
  <si>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</si>
  <si>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</si>
  <si>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</si>
  <si>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</si>
  <si>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</si>
  <si>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</si>
  <si>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</si>
  <si>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</si>
  <si>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</si>
  <si>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</si>
  <si>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</si>
  <si>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</si>
  <si>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</si>
  <si>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</si>
  <si>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</si>
  <si>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</si>
  <si>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</si>
  <si>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</si>
  <si>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</si>
  <si>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</si>
  <si>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</si>
  <si>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</si>
  <si>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</si>
  <si>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</si>
  <si>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</si>
  <si>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</si>
  <si>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</si>
  <si>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</si>
  <si>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</si>
  <si>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</si>
  <si>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</si>
  <si>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</si>
  <si>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</si>
  <si>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</si>
  <si>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</si>
  <si>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</si>
  <si>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</si>
  <si>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</si>
  <si>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</si>
  <si>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</si>
  <si>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</si>
  <si>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</si>
  <si>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</si>
  <si>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</si>
  <si>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</si>
  <si>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</si>
  <si>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</si>
  <si>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</si>
  <si>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</si>
  <si>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</si>
  <si>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</si>
  <si>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</si>
  <si>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</si>
  <si>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</si>
  <si>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</si>
  <si>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</si>
  <si>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</si>
  <si>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</si>
  <si>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</si>
  <si>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</si>
  <si>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</si>
  <si>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</si>
  <si>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</si>
  <si>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</si>
  <si>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</si>
  <si>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</si>
  <si>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</si>
  <si>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</si>
  <si>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</si>
  <si>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</si>
  <si>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</si>
  <si>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</si>
  <si>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</si>
  <si>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</si>
  <si>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</si>
  <si>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</si>
  <si>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</si>
  <si>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</si>
  <si>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</si>
  <si>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</si>
  <si>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</si>
  <si>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</si>
  <si>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</si>
  <si>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</si>
  <si>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</si>
  <si>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</si>
  <si>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</si>
  <si>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</si>
  <si>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</si>
  <si>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</si>
  <si>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</si>
  <si>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</si>
  <si>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</si>
  <si>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</si>
  <si>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</si>
  <si>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</si>
  <si>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</si>
  <si>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</si>
  <si>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</si>
  <si>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</si>
  <si>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</si>
  <si>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</si>
  <si>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</si>
  <si>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</si>
  <si>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</si>
  <si>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</si>
  <si>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</si>
  <si>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</si>
  <si>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</si>
  <si>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</si>
  <si>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</si>
  <si>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</si>
  <si>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</si>
  <si>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</si>
  <si>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</si>
  <si>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</si>
  <si>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</si>
  <si>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</si>
  <si>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</si>
  <si>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</si>
  <si>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</si>
  <si>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</si>
  <si>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</si>
  <si>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</si>
  <si>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</si>
  <si>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</si>
  <si>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</si>
  <si>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</si>
  <si>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</si>
  <si>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</si>
  <si>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</si>
  <si>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</si>
  <si>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</si>
  <si>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</si>
  <si>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</si>
  <si>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</si>
  <si>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</si>
  <si>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</si>
  <si>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</si>
  <si>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</si>
  <si>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</si>
  <si>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</si>
  <si>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</si>
  <si>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</si>
  <si>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</si>
  <si>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</si>
  <si>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</si>
  <si>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</si>
  <si>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</si>
  <si>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</si>
  <si>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</si>
  <si>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</si>
  <si>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</si>
  <si>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</si>
  <si>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</si>
  <si>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</si>
  <si>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</si>
  <si>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</si>
  <si>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</si>
  <si>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</si>
  <si>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</si>
  <si>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</si>
  <si>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</si>
  <si>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</si>
  <si>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</si>
  <si>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</si>
  <si>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</si>
  <si>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</si>
  <si>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</si>
  <si>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</si>
  <si>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</si>
  <si>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</si>
  <si>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</si>
  <si>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</si>
  <si>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</si>
  <si>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</si>
  <si>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</si>
  <si>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</si>
  <si>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</si>
  <si>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</si>
  <si>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</si>
  <si>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</si>
  <si>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</si>
  <si>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</si>
  <si>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</si>
  <si>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</si>
  <si>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</si>
  <si>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</si>
  <si>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</si>
  <si>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</si>
  <si>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</si>
  <si>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</si>
  <si>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</si>
  <si>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</si>
  <si>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</si>
  <si>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</si>
  <si>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</si>
  <si>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</si>
  <si>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</si>
  <si>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</si>
  <si>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</si>
  <si>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</si>
  <si>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</si>
  <si>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</si>
  <si>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</si>
  <si>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</si>
  <si>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</si>
  <si>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</si>
  <si>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</si>
  <si>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</si>
  <si>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</si>
  <si>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</si>
  <si>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</si>
  <si>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</si>
  <si>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</si>
  <si>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</si>
  <si>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</si>
  <si>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</si>
  <si>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</si>
  <si>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</si>
  <si>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</si>
  <si>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</si>
  <si>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</si>
  <si>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</si>
  <si>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</si>
  <si>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</si>
  <si>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</si>
  <si>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</si>
  <si>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</si>
  <si>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</si>
  <si>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</si>
  <si>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</si>
  <si>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</si>
  <si>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</si>
  <si>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</si>
  <si>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</si>
  <si>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</si>
  <si>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</si>
  <si>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</si>
  <si>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</si>
  <si>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</si>
  <si>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</si>
  <si>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</si>
  <si>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</si>
  <si>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</si>
  <si>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</si>
  <si>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</si>
  <si>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</si>
  <si>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</si>
  <si>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</si>
  <si>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</si>
  <si>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</si>
  <si>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</si>
  <si>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</si>
  <si>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</si>
  <si>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</si>
  <si>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</si>
  <si>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</si>
  <si>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</si>
  <si>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</si>
  <si>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</si>
  <si>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</si>
  <si>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</si>
  <si>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</si>
  <si>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</si>
  <si>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</si>
  <si>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</si>
  <si>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</si>
  <si>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</si>
  <si>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</si>
  <si>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</si>
  <si>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</si>
  <si>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</si>
  <si>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</si>
  <si>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</si>
  <si>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</si>
  <si>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</si>
  <si>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</si>
  <si>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</si>
  <si>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</si>
  <si>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</si>
  <si>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</si>
  <si>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</si>
  <si>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</si>
  <si>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</si>
  <si>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</si>
  <si>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</si>
  <si>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</si>
  <si>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</si>
  <si>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</si>
  <si>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</si>
  <si>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</si>
  <si>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</si>
  <si>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</si>
  <si>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</si>
  <si>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</si>
  <si>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</si>
  <si>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</si>
  <si>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</si>
  <si>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</si>
  <si>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</si>
  <si>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</si>
  <si>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</si>
  <si>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</si>
  <si>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</si>
  <si>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</si>
  <si>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</si>
  <si>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</si>
  <si>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</si>
  <si>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</si>
  <si>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</si>
  <si>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</si>
  <si>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</si>
  <si>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</si>
  <si>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</si>
  <si>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</si>
  <si>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</si>
  <si>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</si>
  <si>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</si>
  <si>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</si>
  <si>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</si>
  <si>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</si>
  <si>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</si>
  <si>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</si>
  <si>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</si>
  <si>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</si>
  <si>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</si>
  <si>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</si>
  <si>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</si>
  <si>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</si>
  <si>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</si>
  <si>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</si>
  <si>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</si>
  <si>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</si>
  <si>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</si>
  <si>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</si>
  <si>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</si>
  <si>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</si>
  <si>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</si>
  <si>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</si>
  <si>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</si>
  <si>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</si>
  <si>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</si>
  <si>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</si>
  <si>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</si>
  <si>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</si>
  <si>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</si>
  <si>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</si>
  <si>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</si>
  <si>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</si>
  <si>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</si>
  <si>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</si>
  <si>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</si>
  <si>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</si>
  <si>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</si>
  <si>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</si>
  <si>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</si>
  <si>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</si>
  <si>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</si>
  <si>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</si>
  <si>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</si>
  <si>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</si>
  <si>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</si>
  <si>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</si>
  <si>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</si>
  <si>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</si>
  <si>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</si>
  <si>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</si>
  <si>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</si>
  <si>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</si>
  <si>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</si>
  <si>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</si>
  <si>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</si>
  <si>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</si>
  <si>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</si>
  <si>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</si>
  <si>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</si>
  <si>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</si>
  <si>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</si>
  <si>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</si>
  <si>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</si>
  <si>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</si>
  <si>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</si>
  <si>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</si>
  <si>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</si>
  <si>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</si>
  <si>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</si>
  <si>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</si>
  <si>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</si>
  <si>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</si>
  <si>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</si>
  <si>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</si>
  <si>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</si>
  <si>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</si>
  <si>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</si>
  <si>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</si>
  <si>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</si>
  <si>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</si>
  <si>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</si>
  <si>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</si>
  <si>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</si>
  <si>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</si>
  <si>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</si>
  <si>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</si>
  <si>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</si>
  <si>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</si>
  <si>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</si>
  <si>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</si>
  <si>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</si>
  <si>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</si>
  <si>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</si>
  <si>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</si>
  <si>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</si>
  <si>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</si>
  <si>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</si>
  <si>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</si>
  <si>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</si>
  <si>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</si>
  <si>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</si>
  <si>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</si>
  <si>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</si>
  <si>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</si>
  <si>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</si>
  <si>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</si>
  <si>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</si>
  <si>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</si>
  <si>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</si>
  <si>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</si>
  <si>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</si>
  <si>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</si>
  <si>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</si>
  <si>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</si>
  <si>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</si>
  <si>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</si>
  <si>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</si>
  <si>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</si>
  <si>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</si>
  <si>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</si>
  <si>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</si>
  <si>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</si>
  <si>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</si>
  <si>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</si>
  <si>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</si>
  <si>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</si>
  <si>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</si>
  <si>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</si>
  <si>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</si>
  <si>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</si>
  <si>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</si>
  <si>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</si>
  <si>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</si>
  <si>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</si>
  <si>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</si>
  <si>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</si>
  <si>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</si>
  <si>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</si>
  <si>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</si>
  <si>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</si>
  <si>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</si>
  <si>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</si>
  <si>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</si>
  <si>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</si>
  <si>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</si>
  <si>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</si>
  <si>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</si>
  <si>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</si>
  <si>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</si>
  <si>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</si>
  <si>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</si>
  <si>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</si>
  <si>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</si>
  <si>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</si>
  <si>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</si>
  <si>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</si>
  <si>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</si>
  <si>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</si>
  <si>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</si>
  <si>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</si>
  <si>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</si>
  <si>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</si>
  <si>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</si>
  <si>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</si>
  <si>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</si>
  <si>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</si>
  <si>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</si>
  <si>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</si>
  <si>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</si>
  <si>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</si>
  <si>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</si>
  <si>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</si>
  <si>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</si>
  <si>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</si>
  <si>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</si>
  <si>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</si>
  <si>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</si>
  <si>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</si>
  <si>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</si>
  <si>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</si>
  <si>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</si>
  <si>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</si>
  <si>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</si>
  <si>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</si>
  <si>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</si>
  <si>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</si>
  <si>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</si>
  <si>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</si>
  <si>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</si>
  <si>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</si>
  <si>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</si>
  <si>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</si>
  <si>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</si>
  <si>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</si>
  <si>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</si>
  <si>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</si>
  <si>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</si>
  <si>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</si>
  <si>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</si>
  <si>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</si>
  <si>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</si>
  <si>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</si>
  <si>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</si>
  <si>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</si>
  <si>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</si>
  <si>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</si>
  <si>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</si>
  <si>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</si>
  <si>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</si>
  <si>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</si>
  <si>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</si>
  <si>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</si>
  <si>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</si>
  <si>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</si>
  <si>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</si>
  <si>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</si>
  <si>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</si>
  <si>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</si>
  <si>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</si>
  <si>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</si>
  <si>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</si>
  <si>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</si>
  <si>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</si>
  <si>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</si>
  <si>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</si>
  <si>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</si>
  <si>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</si>
  <si>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</si>
  <si>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</si>
  <si>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</si>
  <si>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</si>
  <si>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</si>
  <si>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</si>
  <si>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</si>
  <si>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</si>
  <si>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</si>
  <si>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</si>
  <si>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</si>
  <si>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</si>
  <si>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</si>
  <si>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</si>
  <si>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</si>
  <si>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</si>
  <si>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</si>
  <si>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</si>
  <si>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</si>
  <si>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</si>
  <si>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</si>
  <si>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</si>
  <si>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</si>
  <si>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</si>
  <si>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</si>
  <si>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</si>
  <si>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</si>
  <si>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</si>
  <si>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</si>
  <si>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</si>
  <si>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</si>
  <si>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</si>
  <si>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</si>
  <si>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</si>
  <si>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</si>
  <si>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</si>
  <si>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</si>
  <si>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</si>
  <si>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</si>
  <si>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</si>
  <si>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</si>
  <si>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</si>
  <si>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</si>
  <si>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</si>
  <si>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</si>
  <si>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</si>
  <si>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</si>
  <si>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</si>
  <si>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</si>
  <si>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</si>
  <si>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</si>
  <si>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</si>
  <si>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</si>
  <si>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</si>
  <si>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</si>
  <si>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</si>
  <si>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</si>
  <si>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</si>
  <si>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</si>
  <si>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</si>
  <si>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</si>
  <si>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</si>
  <si>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</si>
  <si>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</si>
  <si>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</si>
  <si>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</si>
  <si>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</si>
  <si>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</si>
  <si>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</si>
  <si>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</si>
  <si>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</si>
  <si>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</si>
  <si>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</si>
  <si>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</si>
  <si>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</si>
  <si>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</si>
  <si>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</si>
  <si>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</si>
  <si>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</si>
  <si>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</si>
  <si>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</si>
  <si>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</si>
  <si>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</si>
  <si>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</si>
  <si>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</si>
  <si>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</si>
  <si>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</si>
  <si>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</si>
  <si>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</si>
  <si>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</si>
  <si>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</si>
  <si>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</si>
  <si>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</si>
  <si>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</si>
  <si>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</si>
  <si>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</si>
  <si>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</si>
  <si>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</si>
  <si>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</si>
  <si>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</si>
  <si>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</si>
  <si>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</si>
  <si>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</si>
  <si>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</si>
  <si>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</si>
  <si>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</si>
  <si>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</si>
  <si>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</si>
  <si>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</si>
  <si>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</si>
  <si>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</si>
  <si>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</si>
  <si>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</si>
  <si>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</si>
  <si>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</si>
  <si>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</si>
  <si>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</si>
  <si>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</si>
  <si>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</si>
  <si>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</si>
  <si>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</si>
  <si>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</si>
  <si>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</si>
  <si>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</si>
  <si>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</si>
  <si>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</si>
  <si>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</si>
  <si>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</si>
  <si>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</si>
  <si>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</si>
  <si>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</si>
  <si>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</si>
  <si>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</si>
  <si>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</si>
  <si>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</si>
  <si>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</si>
  <si>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</si>
  <si>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</si>
  <si>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</si>
  <si>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</si>
  <si>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</si>
  <si>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</si>
  <si>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</si>
  <si>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</si>
  <si>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</si>
  <si>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</si>
  <si>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</si>
  <si>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</si>
  <si>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</si>
  <si>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</si>
  <si>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</si>
  <si>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</si>
  <si>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</si>
  <si>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</si>
  <si>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</si>
  <si>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</si>
  <si>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</si>
  <si>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</si>
  <si>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</si>
  <si>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</si>
  <si>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</si>
  <si>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</si>
  <si>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</si>
  <si>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</si>
  <si>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</si>
  <si>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</si>
  <si>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</si>
  <si>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</si>
  <si>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</si>
  <si>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</si>
  <si>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</si>
  <si>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</si>
  <si>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</si>
  <si>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</si>
  <si>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</si>
  <si>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</si>
  <si>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</si>
  <si>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</si>
  <si>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</si>
  <si>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</si>
  <si>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</si>
  <si>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</si>
  <si>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</si>
  <si>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</si>
  <si>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</si>
  <si>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</si>
  <si>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</si>
  <si>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</si>
  <si>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</si>
  <si>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</si>
  <si>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</si>
  <si>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</si>
  <si>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</si>
  <si>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</si>
  <si>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</si>
  <si>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</si>
  <si>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</si>
  <si>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</si>
  <si>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</si>
  <si>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</si>
  <si>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</si>
  <si>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</si>
  <si>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</si>
  <si>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</si>
  <si>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</si>
  <si>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</si>
  <si>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</si>
  <si>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</si>
  <si>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</si>
  <si>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</si>
  <si>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</si>
  <si>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</si>
  <si>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</si>
  <si>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</si>
  <si>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</si>
  <si>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</si>
  <si>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</si>
  <si>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</si>
  <si>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</si>
  <si>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</si>
  <si>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</si>
  <si>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</si>
  <si>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</si>
  <si>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</si>
  <si>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</si>
  <si>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</si>
  <si>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</si>
  <si>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</si>
  <si>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</si>
  <si>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</si>
  <si>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</si>
  <si>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</si>
  <si>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</si>
  <si>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</si>
  <si>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</si>
  <si>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</si>
  <si>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</si>
  <si>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</si>
  <si>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</si>
  <si>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</si>
  <si>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</si>
  <si>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</si>
  <si>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</si>
  <si>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</si>
  <si>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</si>
  <si>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</si>
  <si>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</si>
  <si>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</si>
  <si>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</si>
  <si>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</si>
  <si>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</si>
  <si>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</si>
  <si>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</si>
  <si>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</si>
  <si>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</si>
  <si>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</si>
  <si>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</si>
  <si>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</si>
  <si>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</si>
  <si>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</si>
  <si>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</si>
  <si>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</si>
  <si>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</si>
  <si>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</si>
  <si>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</si>
  <si>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</si>
  <si>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</si>
  <si>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</si>
  <si>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</si>
  <si>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</si>
  <si>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</si>
  <si>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</si>
  <si>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</si>
  <si>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</si>
  <si>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</si>
  <si>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</si>
  <si>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</si>
  <si>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</si>
  <si>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</si>
  <si>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</si>
  <si>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</si>
  <si>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</si>
  <si>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</si>
  <si>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</si>
  <si>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</si>
  <si>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</si>
  <si>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</si>
  <si>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</si>
  <si>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</si>
  <si>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</si>
  <si>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</si>
  <si>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</si>
  <si>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</si>
  <si>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</si>
  <si>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</si>
  <si>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</si>
  <si>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</si>
  <si>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</si>
  <si>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</si>
  <si>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</si>
  <si>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</si>
  <si>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</si>
  <si>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</si>
  <si>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</si>
  <si>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</si>
  <si>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</si>
  <si>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</si>
  <si>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</si>
  <si>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</si>
  <si>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</si>
  <si>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</si>
  <si>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</si>
  <si>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</si>
  <si>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</si>
  <si>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</si>
  <si>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</si>
  <si>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</si>
  <si>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</si>
  <si>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</si>
  <si>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</si>
  <si>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</si>
  <si>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</si>
  <si>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</si>
  <si>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</si>
  <si>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</si>
  <si>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</si>
  <si>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</si>
  <si>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</si>
  <si>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</si>
  <si>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</si>
  <si>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</si>
  <si>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</si>
  <si>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</si>
  <si>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</si>
  <si>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</si>
  <si>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</si>
  <si>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</si>
  <si>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</si>
  <si>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</si>
  <si>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</si>
  <si>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</si>
  <si>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</si>
  <si>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</si>
  <si>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</si>
  <si>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</si>
  <si>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</si>
  <si>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</si>
  <si>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</si>
  <si>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</si>
  <si>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</si>
  <si>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</si>
  <si>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</si>
  <si>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</si>
  <si>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</si>
  <si>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</si>
  <si>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</si>
  <si>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</si>
  <si>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</si>
  <si>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</si>
  <si>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</si>
  <si>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</si>
  <si>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</si>
  <si>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</si>
  <si>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</si>
  <si>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</si>
  <si>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</si>
  <si>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</si>
  <si>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</si>
  <si>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</si>
  <si>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</si>
  <si>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</si>
  <si>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</si>
  <si>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</si>
  <si>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</si>
  <si>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</si>
  <si>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</si>
  <si>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</si>
  <si>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</si>
  <si>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</si>
  <si>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</si>
  <si>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</si>
  <si>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</si>
  <si>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</si>
  <si>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</si>
  <si>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</si>
  <si>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</si>
  <si>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</si>
  <si>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</si>
  <si>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</si>
  <si>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</si>
  <si>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</si>
  <si>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</si>
  <si>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</si>
  <si>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</si>
  <si>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</si>
  <si>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</si>
  <si>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</si>
  <si>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</si>
  <si>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</si>
  <si>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</si>
  <si>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</si>
  <si>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</si>
  <si>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</si>
  <si>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</si>
  <si>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</si>
  <si>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</si>
  <si>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</si>
  <si>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</si>
  <si>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</si>
  <si>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</si>
  <si>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</si>
  <si>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</si>
  <si>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</si>
  <si>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</si>
  <si>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</si>
  <si>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</si>
  <si>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</si>
  <si>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</si>
  <si>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</si>
  <si>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</si>
  <si>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</si>
  <si>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</si>
  <si>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</si>
  <si>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</si>
  <si>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</si>
  <si>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</si>
  <si>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</si>
  <si>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</si>
  <si>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</si>
  <si>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</si>
  <si>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</si>
  <si>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</si>
  <si>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</si>
  <si>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</si>
  <si>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</si>
  <si>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</si>
  <si>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</si>
  <si>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</si>
  <si>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</si>
  <si>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</si>
  <si>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</si>
  <si>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</si>
  <si>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</si>
  <si>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</si>
  <si>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</si>
  <si>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</si>
  <si>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</si>
  <si>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</si>
  <si>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</si>
  <si>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</si>
  <si>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</si>
  <si>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</si>
  <si>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</si>
  <si>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</si>
  <si>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</si>
  <si>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</si>
  <si>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</si>
  <si>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</si>
  <si>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</si>
  <si>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</si>
  <si>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</si>
  <si>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</si>
  <si>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</si>
  <si>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</si>
  <si>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</si>
  <si>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</si>
  <si>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</si>
  <si>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</si>
  <si>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</si>
  <si>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</si>
  <si>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</si>
  <si>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</si>
  <si>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</si>
  <si>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</si>
  <si>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</si>
  <si>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</si>
  <si>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</si>
  <si>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</si>
  <si>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</si>
  <si>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</si>
  <si>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</si>
  <si>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</si>
  <si>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</si>
  <si>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</si>
  <si>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</si>
  <si>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</si>
  <si>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</si>
  <si>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</si>
  <si>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</si>
  <si>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</si>
  <si>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</si>
  <si>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</si>
  <si>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</si>
  <si>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</si>
  <si>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</si>
  <si>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</si>
  <si>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</si>
  <si>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</si>
  <si>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</si>
  <si>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</si>
  <si>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</si>
  <si>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</si>
  <si>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</si>
  <si>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</si>
  <si>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</si>
  <si>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</si>
  <si>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</si>
  <si>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</si>
  <si>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</si>
  <si>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</si>
  <si>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</si>
  <si>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</si>
  <si>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</si>
  <si>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</si>
  <si>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</si>
  <si>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</si>
  <si>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</si>
  <si>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</si>
  <si>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</si>
  <si>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</si>
  <si>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</si>
  <si>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</si>
  <si>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</si>
  <si>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</si>
  <si>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</si>
  <si>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</si>
  <si>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</si>
  <si>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</si>
  <si>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</si>
  <si>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</si>
  <si>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</si>
  <si>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</si>
  <si>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</si>
  <si>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</si>
  <si>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</si>
  <si>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</si>
  <si>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</si>
  <si>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</si>
  <si>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</si>
  <si>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</si>
  <si>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</si>
  <si>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</si>
  <si>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</si>
  <si>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</si>
  <si>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</si>
  <si>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</si>
  <si>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</si>
  <si>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</si>
  <si>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</si>
  <si>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</si>
  <si>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</si>
  <si>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</si>
  <si>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</si>
  <si>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</si>
  <si>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</si>
  <si>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</si>
  <si>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</si>
  <si>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</si>
  <si>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</si>
  <si>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</si>
  <si>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</si>
  <si>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</si>
  <si>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</si>
  <si>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</si>
  <si>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</si>
  <si>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</si>
  <si>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</si>
  <si>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</si>
  <si>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</si>
  <si>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</si>
  <si>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</si>
  <si>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</si>
  <si>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</si>
  <si>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</si>
  <si>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</si>
  <si>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</si>
  <si>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</si>
  <si>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</si>
  <si>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</si>
  <si>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</si>
  <si>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</si>
  <si>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</si>
  <si>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</si>
  <si>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</si>
  <si>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</si>
  <si>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</si>
  <si>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</si>
  <si>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</si>
  <si>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</si>
  <si>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</si>
  <si>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</si>
  <si>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</si>
  <si>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</si>
  <si>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</si>
  <si>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</si>
  <si>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</si>
  <si>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</si>
  <si>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</si>
  <si>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</si>
  <si>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</si>
  <si>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</si>
  <si>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</si>
  <si>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</si>
  <si>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</si>
  <si>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</si>
  <si>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</si>
  <si>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</si>
  <si>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</si>
  <si>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</si>
  <si>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</si>
  <si>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</si>
  <si>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</si>
  <si>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</si>
  <si>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</si>
  <si>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</si>
  <si>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</si>
  <si>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</si>
  <si>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</si>
  <si>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</si>
  <si>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</si>
  <si>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</si>
  <si>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</si>
  <si>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</si>
  <si>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</si>
  <si>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</si>
  <si>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</si>
  <si>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</si>
  <si>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</si>
  <si>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</si>
  <si>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</si>
  <si>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</si>
  <si>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</si>
  <si>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</si>
  <si>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</si>
  <si>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</si>
  <si>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</si>
  <si>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</si>
  <si>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</si>
  <si>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</si>
  <si>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</si>
  <si>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</si>
  <si>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</si>
  <si>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</si>
  <si>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</si>
  <si>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</si>
  <si>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</si>
  <si>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</si>
  <si>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</si>
  <si>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</si>
  <si>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</si>
  <si>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</si>
  <si>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</si>
  <si>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</si>
  <si>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</si>
  <si>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</si>
  <si>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</si>
  <si>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</si>
  <si>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</si>
  <si>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</si>
  <si>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</si>
  <si>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</si>
  <si>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</si>
  <si>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</si>
  <si>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</si>
  <si>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</si>
  <si>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</si>
  <si>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</si>
  <si>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</si>
  <si>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</si>
  <si>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</si>
  <si>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</si>
  <si>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</si>
  <si>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</si>
  <si>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</si>
  <si>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</si>
  <si>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</si>
  <si>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</si>
  <si>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</si>
  <si>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</si>
  <si>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</si>
  <si>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</si>
  <si>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</si>
  <si>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</si>
  <si>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</si>
  <si>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</si>
  <si>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</si>
  <si>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</si>
  <si>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</si>
  <si>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</si>
  <si>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</si>
  <si>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</si>
  <si>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</si>
  <si>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</si>
  <si>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</si>
  <si>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</si>
  <si>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</si>
  <si>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</si>
  <si>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</si>
  <si>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</si>
  <si>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</si>
  <si>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</si>
  <si>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</si>
  <si>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</si>
  <si>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</si>
  <si>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</si>
  <si>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</si>
  <si>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</si>
  <si>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</si>
  <si>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</si>
  <si>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</si>
  <si>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</si>
  <si>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</si>
  <si>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</si>
  <si>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</si>
  <si>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</si>
  <si>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</si>
  <si>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</si>
  <si>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</si>
  <si>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</si>
  <si>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</si>
  <si>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</si>
  <si>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</si>
  <si>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</si>
  <si>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</si>
  <si>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</si>
  <si>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</si>
  <si>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</si>
  <si>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</si>
  <si>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</si>
  <si>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</si>
  <si>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</si>
  <si>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</si>
  <si>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</si>
  <si>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</si>
  <si>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</si>
  <si>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</si>
  <si>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</si>
  <si>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</si>
  <si>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</si>
  <si>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</si>
  <si>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</si>
  <si>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</si>
  <si>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</si>
  <si>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</si>
  <si>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</si>
  <si>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</si>
  <si>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</si>
  <si>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</si>
  <si>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</si>
  <si>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</si>
  <si>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</si>
  <si>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</si>
  <si>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</si>
  <si>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</si>
  <si>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</si>
  <si>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</si>
  <si>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</si>
  <si>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</si>
  <si>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</si>
  <si>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</si>
  <si>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</si>
  <si>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</si>
  <si>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</si>
  <si>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</si>
  <si>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</si>
  <si>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</si>
  <si>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</si>
  <si>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</si>
  <si>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</si>
  <si>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</si>
  <si>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</si>
  <si>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</si>
  <si>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</si>
  <si>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</si>
  <si>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</si>
  <si>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</si>
  <si>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</si>
  <si>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</si>
  <si>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</si>
  <si>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</si>
  <si>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</si>
  <si>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</si>
  <si>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</si>
  <si>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</si>
  <si>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</si>
  <si>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</si>
  <si>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</si>
  <si>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</si>
  <si>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</si>
  <si>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</si>
  <si>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</si>
  <si>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</si>
  <si>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</si>
  <si>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</si>
  <si>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</si>
  <si>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</si>
  <si>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</si>
  <si>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</si>
  <si>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</si>
  <si>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</si>
  <si>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</si>
  <si>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</si>
  <si>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</si>
  <si>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</si>
  <si>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</si>
  <si>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</si>
  <si>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</si>
  <si>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</si>
  <si>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</si>
  <si>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</si>
  <si>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</si>
  <si>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</si>
  <si>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</si>
  <si>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</si>
  <si>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</si>
  <si>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</si>
  <si>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</si>
  <si>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</si>
  <si>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</si>
  <si>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</si>
  <si>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</si>
  <si>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</si>
  <si>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</si>
  <si>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</si>
  <si>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</si>
  <si>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</si>
  <si>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</si>
  <si>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</si>
  <si>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</si>
  <si>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</si>
  <si>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</si>
  <si>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</si>
  <si>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</si>
  <si>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</si>
  <si>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</si>
  <si>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</si>
  <si>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</si>
  <si>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</si>
  <si>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</si>
  <si>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</si>
  <si>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</si>
  <si>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</si>
  <si>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</si>
  <si>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</si>
  <si>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</si>
  <si>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</si>
  <si>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</si>
  <si>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</si>
  <si>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</si>
  <si>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</si>
  <si>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</si>
  <si>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</si>
  <si>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</si>
  <si>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</si>
  <si>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</si>
  <si>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</si>
  <si>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</si>
  <si>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</si>
  <si>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</si>
  <si>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</si>
  <si>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</si>
  <si>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</si>
  <si>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</si>
  <si>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</si>
  <si>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</si>
  <si>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</si>
  <si>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</si>
  <si>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</si>
  <si>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</si>
  <si>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</si>
  <si>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</si>
  <si>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</si>
  <si>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</si>
  <si>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</si>
  <si>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</si>
  <si>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</si>
  <si>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</si>
  <si>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</si>
  <si>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</si>
  <si>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</si>
  <si>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</si>
  <si>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</si>
  <si>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</si>
  <si>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</si>
  <si>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</si>
  <si>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</si>
  <si>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</si>
  <si>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</si>
  <si>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</si>
  <si>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</si>
  <si>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</si>
  <si>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</si>
  <si>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</si>
  <si>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</si>
  <si>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</si>
  <si>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</si>
  <si>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</si>
  <si>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</si>
  <si>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</si>
  <si>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</si>
  <si>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</si>
  <si>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</si>
  <si>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</si>
  <si>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</si>
  <si>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</si>
  <si>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</si>
  <si>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</si>
  <si>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</si>
  <si>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</si>
  <si>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</si>
  <si>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</si>
  <si>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</si>
  <si>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</si>
  <si>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</si>
  <si>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</si>
  <si>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</si>
  <si>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</si>
  <si>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</si>
  <si>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</si>
  <si>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</si>
  <si>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</si>
  <si>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</si>
  <si>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</si>
  <si>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</si>
  <si>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</si>
  <si>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</si>
  <si>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</si>
  <si>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</si>
  <si>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</si>
  <si>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</si>
  <si>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</si>
  <si>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</si>
  <si>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</si>
  <si>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</si>
  <si>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</si>
  <si>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</si>
  <si>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</si>
  <si>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</si>
  <si>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</si>
  <si>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</si>
  <si>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</si>
  <si>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</si>
  <si>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</si>
  <si>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</si>
  <si>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</si>
  <si>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</si>
  <si>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</si>
  <si>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</si>
  <si>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</si>
  <si>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</si>
  <si>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</si>
  <si>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</si>
  <si>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</si>
  <si>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</si>
  <si>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</si>
  <si>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</si>
  <si>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</si>
  <si>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</si>
  <si>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</si>
  <si>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</si>
  <si>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</si>
  <si>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</si>
  <si>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</si>
  <si>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</si>
  <si>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</si>
  <si>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</si>
  <si>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</si>
  <si>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</si>
  <si>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</si>
  <si>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</si>
  <si>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</si>
  <si>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</si>
  <si>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</si>
  <si>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</si>
  <si>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</si>
  <si>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</si>
  <si>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</si>
  <si>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</si>
  <si>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</si>
  <si>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</si>
  <si>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</si>
  <si>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</si>
  <si>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</si>
  <si>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</si>
  <si>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</si>
  <si>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</si>
  <si>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</si>
  <si>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</si>
  <si>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</si>
  <si>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</si>
  <si>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</si>
  <si>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</si>
  <si>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</si>
  <si>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</si>
  <si>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</si>
  <si>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</si>
  <si>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</si>
  <si>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</si>
  <si>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</si>
  <si>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</si>
  <si>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</si>
  <si>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</si>
  <si>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</si>
  <si>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</si>
  <si>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</si>
  <si>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</si>
  <si>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</si>
  <si>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</si>
  <si>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</si>
  <si>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</si>
  <si>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</si>
  <si>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</si>
  <si>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</si>
  <si>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</si>
  <si>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</si>
  <si>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</si>
  <si>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</si>
  <si>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</si>
  <si>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</si>
  <si>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</si>
  <si>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</si>
  <si>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</si>
  <si>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</si>
  <si>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</si>
  <si>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</si>
  <si>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</si>
  <si>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</si>
  <si>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</si>
  <si>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</si>
  <si>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</si>
  <si>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</si>
  <si>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</si>
  <si>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</si>
  <si>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</si>
  <si>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</si>
  <si>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</si>
  <si>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</si>
  <si>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</si>
  <si>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</si>
  <si>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</si>
  <si>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</si>
  <si>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</si>
  <si>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</si>
  <si>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</si>
  <si>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</si>
  <si>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</si>
  <si>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</si>
  <si>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</si>
  <si>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</si>
  <si>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</si>
  <si>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</si>
  <si>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</si>
  <si>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</si>
  <si>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</si>
  <si>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</si>
  <si>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</si>
  <si>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</si>
  <si>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</si>
  <si>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</si>
  <si>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</si>
  <si>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</si>
  <si>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</si>
  <si>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</si>
  <si>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</si>
  <si>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</si>
  <si>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</si>
  <si>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</si>
  <si>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</si>
  <si>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</si>
  <si>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</si>
  <si>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</si>
  <si>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</si>
  <si>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</si>
  <si>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</si>
  <si>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</si>
  <si>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</si>
  <si>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</si>
  <si>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</si>
  <si>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</si>
  <si>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</si>
  <si>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</si>
  <si>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</si>
  <si>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</si>
  <si>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</si>
  <si>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</si>
  <si>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</si>
  <si>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</si>
  <si>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</si>
  <si>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</si>
  <si>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</si>
  <si>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</si>
  <si>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</si>
  <si>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</si>
  <si>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</si>
  <si>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</si>
  <si>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</si>
  <si>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</si>
  <si>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</si>
  <si>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</si>
  <si>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</si>
  <si>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</si>
  <si>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</si>
  <si>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</si>
  <si>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</si>
  <si>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</si>
  <si>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</si>
  <si>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</si>
  <si>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</si>
  <si>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</si>
  <si>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</si>
  <si>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</si>
  <si>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</si>
  <si>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</si>
  <si>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</si>
  <si>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</si>
  <si>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</si>
  <si>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</si>
  <si>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</si>
  <si>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</si>
  <si>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</si>
  <si>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</si>
  <si>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</si>
  <si>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</si>
  <si>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</si>
  <si>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</si>
  <si>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</si>
  <si>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</si>
  <si>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</si>
  <si>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</si>
  <si>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</si>
  <si>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</si>
  <si>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</si>
  <si>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</si>
  <si>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</si>
  <si>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</si>
  <si>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</si>
  <si>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</si>
  <si>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</si>
  <si>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</si>
  <si>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</si>
  <si>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</si>
  <si>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</si>
  <si>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</si>
  <si>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</si>
  <si>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</si>
  <si>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</si>
  <si>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</si>
  <si>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</si>
  <si>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</si>
  <si>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</si>
  <si>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</si>
  <si>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</si>
  <si>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</si>
  <si>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</si>
  <si>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</si>
  <si>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</si>
  <si>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</si>
  <si>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</si>
  <si>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</si>
  <si>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</si>
  <si>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</si>
  <si>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</si>
  <si>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</si>
  <si>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</si>
  <si>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</si>
  <si>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</si>
  <si>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</si>
  <si>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</si>
  <si>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</si>
  <si>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</si>
  <si>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</si>
  <si>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</si>
  <si>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</si>
  <si>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</si>
  <si>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</si>
  <si>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</si>
  <si>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</si>
  <si>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</si>
  <si>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</si>
  <si>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</si>
  <si>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</si>
  <si>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</si>
  <si>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</si>
  <si>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</si>
  <si>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</si>
  <si>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</si>
  <si>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</si>
  <si>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</si>
  <si>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</si>
  <si>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</si>
  <si>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</si>
  <si>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</si>
  <si>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</si>
  <si>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</si>
  <si>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</si>
  <si>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</si>
  <si>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</si>
  <si>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</si>
  <si>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</si>
  <si>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</si>
  <si>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</si>
  <si>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</si>
  <si>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</si>
  <si>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</si>
  <si>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</si>
  <si>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</si>
  <si>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</si>
  <si>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</si>
  <si>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</si>
  <si>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</si>
  <si>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</si>
  <si>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</si>
  <si>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</si>
  <si>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</si>
  <si>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</si>
  <si>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</si>
  <si>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</si>
  <si>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</si>
  <si>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</si>
  <si>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</si>
  <si>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</si>
  <si>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</si>
  <si>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</si>
  <si>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</si>
  <si>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</si>
  <si>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</si>
  <si>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</si>
  <si>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</si>
  <si>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</si>
  <si>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</si>
  <si>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</si>
  <si>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</si>
  <si>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</si>
  <si>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</si>
  <si>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</si>
  <si>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</si>
  <si>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</si>
  <si>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</si>
  <si>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</si>
  <si>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</si>
  <si>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</si>
  <si>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</si>
  <si>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</si>
  <si>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</si>
  <si>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</si>
  <si>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</si>
  <si>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</si>
  <si>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</si>
  <si>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</si>
  <si>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</si>
  <si>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</si>
  <si>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</si>
  <si>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</si>
  <si>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</si>
  <si>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</si>
  <si>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</si>
  <si>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</si>
  <si>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</si>
  <si>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</si>
  <si>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</si>
  <si>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</si>
  <si>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</si>
  <si>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</si>
  <si>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</si>
  <si>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</si>
  <si>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</si>
  <si>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</si>
  <si>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</si>
  <si>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</si>
  <si>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</si>
  <si>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</si>
  <si>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</si>
  <si>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</si>
  <si>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</si>
  <si>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</si>
  <si>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</si>
  <si>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</si>
  <si>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</si>
  <si>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</si>
  <si>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</si>
  <si>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</si>
  <si>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</si>
  <si>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</si>
  <si>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</si>
  <si>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</si>
  <si>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</si>
  <si>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</si>
  <si>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</si>
  <si>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</si>
  <si>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</si>
  <si>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</si>
  <si>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</si>
  <si>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</si>
  <si>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</si>
  <si>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</si>
  <si>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</si>
  <si>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</si>
  <si>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</si>
  <si>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</si>
  <si>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</si>
  <si>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</si>
  <si>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</si>
  <si>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</si>
  <si>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</si>
  <si>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</si>
  <si>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</si>
  <si>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</si>
  <si>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</si>
  <si>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</si>
  <si>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</si>
  <si>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</si>
  <si>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</si>
  <si>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</si>
  <si>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</si>
  <si>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</si>
  <si>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</si>
  <si>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</si>
  <si>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</si>
  <si>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</si>
  <si>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</si>
  <si>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</si>
  <si>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</si>
  <si>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</si>
  <si>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</si>
  <si>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</si>
  <si>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</si>
  <si>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</si>
  <si>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</si>
  <si>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</si>
  <si>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</si>
  <si>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</si>
  <si>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</si>
  <si>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</si>
  <si>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</si>
  <si>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</si>
  <si>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</si>
  <si>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</si>
  <si>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</si>
  <si>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</si>
  <si>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</si>
  <si>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</si>
  <si>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</si>
  <si>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</si>
  <si>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</si>
  <si>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</si>
  <si>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</si>
  <si>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</si>
  <si>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</si>
  <si>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</si>
  <si>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</si>
  <si>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</si>
  <si>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</si>
  <si>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</si>
  <si>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</si>
  <si>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</si>
  <si>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</si>
  <si>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</si>
  <si>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</si>
  <si>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</si>
  <si>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</si>
  <si>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</si>
  <si>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</si>
  <si>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</si>
  <si>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</si>
  <si>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</si>
  <si>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</si>
  <si>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</si>
  <si>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</si>
  <si>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</si>
  <si>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</si>
  <si>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</si>
  <si>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</si>
  <si>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</si>
  <si>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</si>
  <si>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</si>
  <si>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</si>
  <si>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</si>
  <si>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</si>
  <si>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</si>
  <si>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</si>
  <si>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</si>
  <si>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</si>
  <si>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</si>
  <si>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</si>
  <si>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</si>
  <si>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</si>
  <si>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</si>
  <si>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</si>
  <si>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</si>
  <si>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</si>
  <si>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</si>
  <si>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</si>
  <si>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</si>
  <si>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</si>
  <si>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</si>
  <si>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</si>
  <si>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</si>
  <si>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</si>
  <si>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</si>
  <si>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</si>
  <si>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</si>
  <si>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</si>
  <si>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</si>
  <si>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</si>
  <si>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</si>
  <si>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</si>
  <si>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</si>
  <si>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</si>
  <si>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</si>
  <si>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</si>
  <si>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</si>
  <si>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</si>
  <si>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</si>
  <si>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</si>
  <si>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</si>
  <si>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</si>
  <si>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</si>
  <si>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</si>
  <si>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</si>
  <si>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</si>
  <si>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</si>
  <si>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</si>
  <si>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</si>
  <si>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</si>
  <si>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</si>
  <si>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</si>
  <si>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</si>
  <si>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</si>
  <si>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</si>
  <si>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</si>
  <si>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</si>
  <si>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</si>
  <si>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</si>
  <si>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</si>
  <si>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</si>
  <si>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</si>
  <si>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</si>
  <si>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</si>
  <si>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</si>
  <si>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</si>
  <si>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</si>
  <si>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</si>
  <si>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</si>
  <si>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</si>
  <si>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</si>
  <si>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</si>
  <si>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</si>
  <si>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</si>
  <si>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</si>
  <si>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</si>
  <si>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</si>
  <si>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</si>
  <si>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</si>
  <si>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</si>
  <si>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</si>
  <si>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</si>
  <si>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</si>
  <si>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</si>
  <si>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</si>
  <si>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</si>
  <si>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</si>
  <si>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</si>
  <si>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</si>
  <si>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</si>
  <si>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</si>
  <si>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</si>
  <si>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</si>
  <si>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</si>
  <si>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</si>
  <si>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</si>
  <si>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</si>
  <si>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</si>
  <si>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</si>
  <si>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</si>
  <si>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</si>
  <si>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</si>
  <si>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</si>
  <si>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</si>
  <si>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</si>
  <si>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</si>
  <si>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</si>
  <si>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</si>
  <si>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</si>
  <si>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</si>
  <si>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</si>
  <si>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</si>
  <si>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</si>
  <si>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</si>
  <si>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</si>
  <si>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</si>
  <si>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</si>
  <si>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</si>
  <si>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</si>
  <si>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</si>
  <si>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</si>
  <si>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</si>
  <si>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</si>
  <si>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</si>
  <si>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</si>
  <si>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</si>
  <si>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</si>
  <si>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</si>
  <si>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</si>
  <si>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</si>
  <si>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</si>
  <si>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</si>
  <si>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</si>
  <si>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</si>
  <si>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</si>
  <si>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</si>
  <si>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</si>
  <si>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</si>
  <si>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</si>
  <si>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</si>
  <si>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</si>
  <si>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</si>
  <si>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</si>
  <si>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</si>
  <si>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</si>
  <si>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</si>
  <si>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</si>
  <si>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</si>
  <si>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</si>
  <si>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</si>
  <si>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</si>
  <si>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</si>
  <si>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</si>
  <si>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</si>
  <si>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</si>
  <si>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</si>
  <si>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</si>
  <si>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</si>
  <si>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</si>
  <si>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</si>
  <si>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</si>
  <si>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</si>
  <si>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</si>
  <si>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</si>
  <si>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</si>
  <si>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</si>
  <si>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</si>
  <si>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</si>
  <si>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</si>
  <si>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</si>
  <si>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</si>
  <si>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</si>
  <si>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</si>
  <si>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</si>
  <si>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</si>
  <si>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</si>
  <si>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</si>
  <si>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</si>
  <si>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</si>
  <si>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</si>
  <si>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</si>
  <si>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</si>
  <si>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</si>
  <si>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</si>
  <si>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</si>
  <si>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</si>
  <si>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</si>
  <si>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</si>
  <si>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</si>
  <si>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</si>
  <si>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</si>
  <si>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</si>
  <si>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</si>
  <si>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</si>
  <si>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</si>
  <si>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</si>
  <si>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</si>
  <si>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</si>
  <si>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</si>
  <si>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</si>
  <si>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</si>
  <si>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</si>
  <si>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</si>
  <si>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</si>
  <si>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</si>
  <si>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</si>
  <si>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</si>
  <si>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</si>
  <si>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</si>
  <si>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</si>
  <si>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</si>
  <si>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</si>
  <si>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</si>
  <si>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</si>
  <si>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</si>
  <si>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</si>
  <si>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</si>
  <si>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</si>
  <si>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</si>
  <si>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</si>
  <si>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</si>
  <si>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</si>
  <si>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</si>
  <si>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</si>
  <si>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</si>
  <si>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</si>
  <si>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</si>
  <si>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</si>
  <si>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</si>
  <si>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</si>
  <si>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</si>
  <si>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</si>
  <si>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</si>
  <si>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</si>
  <si>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</si>
  <si>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</si>
  <si>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</si>
  <si>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</si>
  <si>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</si>
  <si>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</si>
  <si>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</si>
  <si>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</si>
  <si>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</si>
  <si>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</si>
  <si>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</si>
  <si>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</si>
  <si>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</si>
  <si>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</si>
  <si>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</si>
  <si>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</si>
  <si>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</si>
  <si>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</si>
  <si>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</si>
  <si>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</si>
  <si>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</si>
  <si>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</si>
  <si>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</si>
  <si>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</si>
  <si>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</si>
  <si>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</si>
  <si>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</si>
  <si>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</si>
  <si>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</si>
  <si>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</si>
  <si>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</si>
  <si>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</si>
  <si>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</si>
  <si>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</si>
  <si>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</si>
  <si>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</si>
  <si>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</si>
  <si>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</si>
  <si>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</si>
  <si>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</si>
  <si>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</si>
  <si>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</si>
  <si>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</si>
  <si>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</si>
  <si>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</si>
  <si>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</si>
  <si>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</si>
  <si>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</si>
  <si>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</si>
  <si>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</si>
  <si>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</si>
  <si>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</si>
  <si>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</si>
  <si>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</si>
  <si>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</si>
  <si>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</si>
  <si>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</si>
  <si>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</si>
  <si>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</si>
  <si>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</si>
  <si>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</si>
  <si>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</si>
  <si>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</si>
  <si>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</si>
  <si>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</si>
  <si>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</si>
  <si>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</si>
  <si>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</si>
  <si>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</si>
  <si>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</si>
  <si>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</si>
  <si>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</si>
  <si>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</si>
  <si>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</si>
  <si>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</si>
  <si>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</si>
  <si>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</si>
  <si>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</si>
  <si>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</si>
  <si>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</si>
  <si>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</si>
  <si>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</si>
  <si>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</si>
  <si>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</si>
  <si>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</si>
  <si>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</si>
  <si>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</si>
  <si>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</si>
  <si>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</si>
  <si>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</si>
  <si>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</si>
  <si>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</si>
  <si>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</si>
  <si>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</si>
  <si>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</si>
  <si>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</si>
  <si>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</si>
  <si>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</si>
  <si>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</si>
  <si>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</si>
  <si>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</si>
  <si>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</si>
  <si>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</si>
  <si>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</si>
  <si>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</si>
  <si>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</si>
  <si>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</si>
  <si>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</si>
  <si>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</si>
  <si>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</si>
  <si>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</si>
  <si>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</si>
  <si>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</si>
  <si>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</si>
  <si>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</si>
  <si>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</si>
  <si>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</si>
  <si>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</si>
  <si>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</si>
  <si>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</si>
  <si>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</si>
  <si>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</si>
  <si>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</si>
  <si>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</si>
  <si>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</si>
  <si>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</si>
  <si>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</si>
  <si>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</si>
  <si>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</si>
  <si>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</si>
  <si>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</si>
  <si>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</si>
  <si>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</si>
  <si>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</si>
  <si>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</si>
  <si>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</si>
  <si>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</si>
  <si>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</si>
  <si>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</si>
  <si>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</si>
  <si>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</si>
  <si>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</si>
  <si>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</si>
  <si>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</si>
  <si>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</si>
  <si>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</si>
  <si>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</si>
  <si>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</si>
  <si>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</si>
  <si>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</si>
  <si>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</si>
  <si>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</si>
  <si>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</si>
  <si>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</si>
  <si>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</si>
  <si>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</si>
  <si>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</si>
  <si>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</si>
  <si>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</si>
  <si>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</si>
  <si>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</si>
  <si>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</si>
  <si>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</si>
  <si>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</si>
  <si>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</si>
  <si>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</si>
  <si>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</si>
  <si>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</si>
  <si>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</si>
  <si>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</si>
  <si>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</si>
  <si>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</si>
  <si>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</si>
  <si>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</si>
  <si>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</si>
  <si>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</si>
  <si>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</si>
  <si>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</si>
  <si>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</si>
  <si>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</si>
  <si>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</si>
  <si>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</si>
  <si>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</si>
  <si>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</si>
  <si>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</si>
  <si>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</si>
  <si>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</si>
  <si>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</si>
  <si>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</si>
  <si>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</si>
  <si>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</si>
  <si>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</si>
  <si>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</si>
  <si>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</si>
  <si>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</si>
  <si>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</si>
  <si>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</si>
  <si>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</si>
  <si>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</si>
  <si>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</si>
  <si>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</si>
  <si>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</si>
  <si>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</si>
  <si>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</si>
  <si>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</si>
  <si>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</si>
  <si>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</si>
  <si>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</si>
  <si>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</si>
  <si>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</si>
  <si>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</si>
  <si>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</si>
  <si>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</si>
  <si>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</si>
  <si>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</si>
  <si>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</si>
  <si>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</si>
  <si>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</si>
  <si>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</si>
  <si>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</si>
  <si>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</si>
  <si>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</si>
  <si>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</si>
  <si>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</si>
  <si>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</si>
  <si>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</si>
  <si>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</si>
  <si>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</si>
  <si>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</si>
  <si>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</si>
  <si>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</si>
  <si>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</si>
  <si>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</si>
  <si>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</si>
  <si>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</si>
  <si>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</si>
  <si>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</si>
  <si>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</si>
  <si>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</si>
  <si>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</si>
  <si>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</si>
  <si>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</si>
  <si>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</si>
  <si>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</si>
  <si>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</si>
  <si>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</si>
  <si>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</si>
  <si>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</si>
  <si>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</si>
  <si>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</si>
  <si>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</si>
  <si>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</si>
  <si>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</si>
  <si>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</si>
  <si>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</si>
  <si>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</si>
  <si>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</si>
  <si>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</si>
  <si>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</si>
  <si>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</si>
  <si>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</si>
  <si>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</si>
  <si>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</si>
  <si>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</si>
  <si>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</si>
  <si>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</si>
  <si>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</si>
  <si>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</si>
  <si>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</si>
  <si>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</si>
  <si>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</si>
  <si>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</si>
  <si>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</si>
  <si>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</si>
  <si>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</si>
  <si>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</si>
  <si>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</si>
  <si>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</si>
  <si>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</si>
  <si>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</si>
  <si>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</si>
  <si>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</si>
  <si>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</si>
  <si>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</si>
  <si>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</si>
  <si>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</si>
  <si>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</si>
  <si>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</si>
  <si>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</si>
  <si>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</si>
  <si>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</si>
  <si>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</si>
  <si>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</si>
  <si>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</si>
  <si>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</si>
  <si>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</si>
  <si>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</si>
  <si>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</si>
  <si>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</si>
  <si>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</si>
  <si>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</si>
  <si>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</si>
  <si>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</si>
  <si>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</si>
  <si>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</si>
  <si>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</si>
  <si>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</si>
  <si>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</si>
  <si>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</si>
  <si>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</si>
  <si>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</si>
  <si>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</si>
  <si>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</si>
  <si>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</si>
  <si>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</si>
  <si>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</si>
  <si>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</si>
  <si>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</si>
  <si>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</si>
  <si>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</si>
  <si>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</si>
  <si>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</si>
  <si>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</si>
  <si>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</si>
  <si>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</si>
  <si>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</si>
  <si>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</si>
  <si>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</si>
  <si>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</si>
  <si>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</si>
  <si>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</si>
  <si>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</si>
  <si>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</si>
  <si>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</si>
  <si>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</si>
  <si>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</si>
  <si>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</si>
  <si>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</si>
  <si>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</si>
  <si>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</si>
  <si>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</si>
  <si>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</si>
  <si>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</si>
  <si>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</si>
  <si>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</si>
  <si>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</si>
  <si>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</si>
  <si>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</si>
  <si>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</si>
  <si>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</si>
  <si>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</si>
  <si>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</si>
  <si>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</si>
  <si>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</si>
  <si>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</si>
  <si>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</si>
  <si>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</si>
  <si>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</si>
  <si>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</si>
  <si>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</si>
  <si>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</si>
  <si>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</si>
  <si>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</si>
  <si>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</si>
  <si>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</si>
  <si>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</si>
  <si>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</si>
  <si>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</si>
  <si>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</si>
  <si>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</si>
  <si>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</si>
  <si>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</si>
  <si>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</si>
  <si>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</si>
  <si>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</si>
  <si>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</si>
  <si>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</si>
  <si>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</si>
  <si>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</si>
  <si>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</si>
  <si>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</si>
  <si>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</si>
  <si>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</si>
  <si>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</si>
  <si>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</si>
  <si>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</si>
  <si>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</si>
  <si>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</si>
  <si>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</si>
  <si>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</si>
  <si>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</si>
  <si>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</si>
  <si>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</si>
  <si>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</si>
  <si>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</si>
  <si>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</si>
  <si>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</si>
  <si>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</si>
  <si>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</si>
  <si>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</si>
  <si>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</si>
  <si>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</si>
  <si>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</si>
  <si>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</si>
  <si>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</si>
  <si>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</si>
  <si>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</si>
  <si>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</si>
  <si>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</si>
  <si>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</si>
  <si>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</si>
  <si>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</si>
  <si>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</si>
  <si>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</si>
  <si>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</si>
  <si>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</si>
  <si>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</si>
  <si>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</si>
  <si>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</si>
  <si>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</si>
  <si>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</si>
  <si>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</si>
  <si>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</si>
  <si>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</si>
  <si>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</si>
  <si>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</si>
  <si>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</si>
  <si>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</si>
  <si>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</si>
  <si>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</si>
  <si>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</si>
  <si>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</si>
  <si>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</si>
  <si>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</si>
  <si>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</si>
  <si>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</si>
  <si>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</si>
  <si>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</si>
  <si>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</si>
  <si>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</si>
  <si>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</si>
  <si>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</si>
  <si>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</si>
  <si>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</si>
  <si>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</si>
  <si>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</si>
  <si>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</si>
  <si>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</si>
  <si>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</si>
  <si>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</si>
  <si>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</si>
  <si>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</si>
  <si>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</si>
  <si>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</si>
  <si>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</si>
  <si>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</si>
  <si>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</si>
  <si>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</si>
  <si>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</si>
  <si>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</si>
  <si>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</si>
  <si>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</si>
  <si>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</si>
  <si>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</si>
  <si>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</si>
  <si>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</si>
  <si>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</si>
  <si>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</si>
  <si>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</si>
  <si>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</si>
  <si>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</si>
  <si>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</si>
  <si>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</si>
  <si>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</si>
  <si>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</si>
  <si>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</si>
  <si>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</si>
  <si>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</si>
  <si>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</si>
  <si>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</si>
  <si>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</si>
  <si>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</si>
  <si>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</si>
  <si>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</si>
  <si>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</si>
  <si>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</si>
  <si>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</si>
  <si>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</si>
  <si>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</si>
  <si>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</si>
  <si>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</si>
  <si>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</si>
  <si>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</si>
  <si>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</si>
  <si>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</si>
  <si>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</si>
  <si>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</si>
  <si>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</si>
  <si>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</si>
  <si>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</si>
  <si>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</si>
  <si>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</si>
  <si>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</si>
  <si>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</si>
  <si>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</si>
  <si>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</si>
  <si>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</si>
  <si>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</si>
  <si>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</si>
  <si>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</si>
  <si>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</si>
  <si>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</si>
  <si>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</si>
  <si>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</si>
  <si>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</si>
  <si>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</si>
  <si>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</si>
  <si>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</si>
  <si>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</si>
  <si>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</si>
  <si>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</si>
  <si>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</si>
  <si>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</si>
  <si>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</si>
  <si>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</si>
  <si>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</si>
  <si>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</si>
  <si>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</si>
  <si>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</si>
  <si>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</si>
  <si>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</si>
  <si>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</si>
  <si>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</si>
  <si>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</si>
  <si>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</si>
  <si>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</si>
  <si>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</si>
  <si>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</si>
  <si>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</si>
  <si>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</si>
  <si>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</si>
  <si>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</si>
  <si>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</si>
  <si>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</si>
  <si>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</si>
  <si>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</si>
  <si>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</si>
  <si>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</si>
  <si>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</si>
  <si>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</si>
  <si>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</si>
  <si>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</si>
  <si>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</si>
  <si>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</si>
  <si>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</si>
  <si>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</si>
  <si>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</si>
  <si>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</si>
  <si>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</si>
  <si>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</si>
  <si>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</si>
  <si>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</si>
  <si>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</si>
  <si>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</si>
  <si>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</si>
  <si>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</si>
  <si>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</si>
  <si>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</si>
  <si>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</si>
  <si>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</si>
  <si>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</si>
  <si>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</si>
  <si>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</si>
  <si>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</si>
  <si>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</si>
  <si>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</si>
  <si>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</si>
  <si>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</si>
  <si>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</si>
  <si>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</si>
  <si>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</si>
  <si>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</si>
  <si>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</si>
  <si>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</si>
  <si>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</si>
  <si>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</si>
  <si>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</si>
  <si>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</si>
  <si>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</si>
  <si>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</si>
  <si>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</si>
  <si>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</si>
  <si>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</si>
  <si>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</si>
  <si>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</si>
  <si>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</si>
  <si>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</si>
  <si>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</si>
  <si>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</si>
  <si>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</si>
  <si>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</si>
  <si>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</si>
  <si>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</si>
  <si>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</si>
  <si>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</si>
  <si>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</si>
  <si>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</si>
  <si>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</si>
  <si>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</si>
  <si>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</si>
  <si>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</si>
  <si>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</si>
  <si>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</si>
  <si>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</si>
  <si>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</si>
  <si>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</si>
  <si>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</si>
  <si>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</si>
  <si>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</si>
  <si>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</si>
  <si>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</si>
  <si>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</si>
  <si>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</si>
  <si>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</si>
  <si>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</si>
  <si>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</si>
  <si>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</si>
  <si>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</si>
  <si>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</si>
  <si>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</si>
  <si>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</si>
  <si>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</si>
  <si>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</si>
  <si>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</si>
  <si>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</si>
  <si>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</si>
  <si>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</si>
  <si>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</si>
  <si>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</si>
  <si>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</si>
  <si>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</si>
  <si>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</si>
  <si>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</si>
  <si>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</si>
  <si>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</si>
  <si>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</si>
  <si>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</si>
  <si>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</si>
  <si>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</si>
  <si>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</si>
  <si>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</si>
  <si>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</si>
  <si>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</si>
  <si>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</si>
  <si>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</si>
  <si>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</si>
  <si>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</si>
  <si>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</si>
  <si>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</si>
  <si>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</si>
  <si>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</si>
  <si>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</si>
  <si>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</si>
  <si>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</si>
  <si>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</si>
  <si>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</si>
  <si>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</si>
  <si>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</si>
  <si>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</si>
  <si>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</si>
  <si>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</si>
  <si>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</si>
  <si>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</si>
  <si>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</si>
  <si>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</si>
  <si>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</si>
  <si>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</si>
  <si>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</si>
  <si>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</si>
  <si>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</si>
  <si>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</si>
  <si>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</si>
  <si>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</si>
  <si>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</si>
  <si>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</si>
  <si>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</si>
  <si>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</si>
  <si>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</si>
  <si>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</si>
  <si>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</si>
  <si>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</si>
  <si>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</si>
  <si>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</si>
  <si>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</si>
  <si>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</si>
  <si>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</si>
  <si>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</si>
  <si>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</si>
  <si>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</si>
  <si>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</si>
  <si>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</si>
  <si>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</si>
  <si>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</si>
  <si>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</si>
  <si>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</si>
  <si>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</si>
  <si>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</si>
  <si>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</si>
  <si>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</si>
  <si>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</si>
  <si>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</si>
  <si>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</si>
  <si>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</si>
  <si>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</si>
  <si>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</si>
  <si>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</si>
  <si>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</si>
  <si>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</si>
  <si>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</si>
  <si>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</si>
  <si>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</si>
  <si>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</si>
  <si>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</si>
  <si>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</si>
  <si>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</si>
  <si>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</si>
  <si>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</si>
  <si>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</si>
  <si>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</si>
  <si>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</si>
  <si>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</si>
  <si>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</si>
  <si>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</si>
  <si>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</si>
  <si>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</si>
  <si>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</si>
  <si>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</si>
  <si>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</si>
  <si>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</si>
  <si>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</si>
  <si>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</si>
  <si>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</si>
  <si>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</si>
  <si>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</si>
  <si>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</si>
  <si>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</si>
  <si>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</si>
  <si>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</si>
  <si>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</si>
  <si>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</si>
  <si>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</si>
  <si>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</si>
  <si>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</si>
  <si>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</si>
  <si>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</si>
  <si>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</si>
  <si>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</si>
  <si>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</si>
  <si>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</si>
  <si>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</si>
  <si>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</si>
  <si>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</si>
  <si>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</si>
  <si>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</si>
  <si>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</si>
  <si>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</si>
  <si>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</si>
  <si>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</si>
  <si>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</si>
  <si>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</si>
  <si>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</si>
  <si>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</si>
  <si>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</si>
  <si>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</si>
  <si>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</si>
  <si>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</si>
  <si>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</si>
  <si>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</si>
  <si>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</si>
  <si>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</si>
  <si>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</si>
  <si>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</si>
  <si>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</si>
  <si>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</si>
  <si>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</si>
  <si>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</si>
  <si>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</si>
  <si>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</si>
  <si>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</si>
  <si>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</si>
  <si>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</si>
  <si>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</si>
  <si>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</si>
  <si>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</si>
  <si>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</si>
  <si>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</si>
  <si>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</si>
  <si>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</si>
  <si>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</si>
  <si>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</si>
  <si>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</si>
  <si>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</si>
  <si>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</si>
  <si>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</si>
  <si>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</si>
  <si>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</si>
  <si>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</si>
  <si>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</si>
  <si>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</si>
  <si>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</si>
  <si>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</si>
  <si>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</si>
  <si>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</si>
  <si>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</si>
  <si>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</si>
  <si>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</si>
  <si>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</si>
  <si>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</si>
  <si>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</si>
  <si>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</si>
  <si>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</si>
  <si>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</si>
  <si>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</si>
  <si>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</si>
  <si>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</si>
  <si>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</si>
  <si>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</si>
  <si>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</si>
  <si>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</si>
  <si>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</si>
  <si>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</si>
  <si>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</si>
  <si>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</si>
  <si>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</si>
  <si>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</si>
  <si>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</si>
  <si>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</si>
  <si>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</si>
  <si>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</si>
  <si>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</si>
  <si>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</si>
  <si>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</si>
  <si>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</si>
  <si>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</si>
  <si>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</si>
  <si>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</si>
  <si>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</si>
  <si>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</si>
  <si>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</si>
  <si>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</si>
  <si>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</si>
  <si>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</si>
  <si>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</si>
  <si>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</si>
  <si>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</si>
  <si>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</si>
  <si>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</si>
  <si>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</si>
  <si>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</si>
  <si>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</si>
  <si>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</si>
  <si>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</si>
  <si>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</si>
  <si>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</si>
  <si>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</si>
  <si>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</si>
  <si>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</si>
  <si>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</si>
  <si>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</si>
  <si>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</si>
  <si>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</si>
  <si>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</si>
  <si>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</si>
  <si>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</si>
  <si>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</si>
  <si>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</si>
  <si>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</si>
  <si>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</si>
  <si>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</si>
  <si>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</si>
  <si>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</si>
  <si>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</si>
  <si>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</si>
  <si>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</si>
  <si>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</si>
  <si>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</si>
  <si>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</si>
  <si>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</si>
  <si>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</si>
  <si>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</si>
  <si>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</si>
  <si>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</si>
  <si>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</si>
  <si>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</si>
  <si>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</si>
  <si>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</si>
  <si>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</si>
  <si>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</si>
  <si>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</si>
  <si>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</si>
  <si>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</si>
  <si>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</si>
  <si>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</si>
  <si>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</si>
  <si>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</si>
  <si>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</si>
  <si>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</si>
  <si>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</si>
  <si>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</si>
  <si>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</si>
  <si>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</si>
  <si>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</si>
  <si>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</si>
  <si>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</si>
  <si>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</si>
  <si>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</si>
  <si>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</si>
  <si>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</si>
  <si>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</si>
  <si>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</si>
  <si>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</si>
  <si>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</si>
  <si>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</si>
  <si>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</si>
  <si>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</si>
  <si>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</si>
  <si>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</si>
  <si>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</si>
  <si>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</si>
  <si>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</si>
  <si>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</si>
  <si>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</si>
  <si>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</si>
  <si>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</si>
  <si>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</si>
  <si>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</si>
  <si>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</si>
  <si>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</si>
  <si>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</si>
  <si>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</si>
  <si>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</si>
  <si>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</si>
  <si>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</si>
  <si>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</si>
  <si>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</si>
  <si>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</si>
  <si>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</si>
  <si>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</si>
  <si>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</si>
  <si>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</si>
  <si>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</si>
  <si>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</si>
  <si>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</si>
  <si>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</si>
  <si>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</si>
  <si>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</si>
  <si>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</si>
  <si>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</si>
  <si>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</si>
  <si>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</si>
  <si>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</si>
  <si>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</si>
  <si>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</si>
  <si>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</si>
  <si>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</si>
  <si>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</si>
  <si>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</si>
  <si>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</si>
  <si>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</si>
  <si>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</si>
  <si>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</si>
  <si>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</si>
  <si>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</si>
  <si>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</si>
  <si>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</si>
  <si>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</si>
  <si>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</si>
  <si>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</si>
  <si>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</si>
  <si>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</si>
  <si>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</si>
  <si>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</si>
  <si>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</si>
  <si>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</si>
  <si>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</si>
  <si>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</si>
  <si>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</si>
  <si>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</si>
  <si>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</si>
  <si>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</si>
  <si>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</si>
  <si>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</si>
  <si>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</si>
  <si>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</si>
  <si>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</si>
  <si>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</si>
  <si>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</si>
  <si>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</si>
  <si>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</si>
  <si>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</si>
  <si>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</si>
  <si>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</si>
  <si>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</si>
  <si>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</si>
  <si>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</si>
  <si>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</si>
  <si>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</si>
  <si>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</si>
  <si>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</si>
  <si>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</si>
  <si>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</si>
  <si>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</si>
  <si>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</si>
  <si>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</si>
  <si>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</si>
  <si>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</si>
  <si>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</si>
  <si>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</si>
  <si>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</si>
  <si>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</si>
  <si>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</si>
  <si>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</si>
  <si>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</si>
  <si>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</si>
  <si>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</si>
  <si>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</si>
  <si>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</si>
  <si>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</si>
  <si>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</si>
  <si>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</si>
  <si>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</si>
  <si>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</si>
  <si>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</si>
  <si>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</si>
  <si>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</si>
  <si>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</si>
  <si>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</si>
  <si>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</si>
  <si>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</si>
  <si>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</si>
  <si>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</si>
  <si>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</si>
  <si>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</si>
  <si>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</si>
  <si>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</si>
  <si>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</si>
  <si>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</si>
  <si>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</si>
  <si>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</si>
  <si>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</si>
  <si>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</si>
  <si>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</si>
  <si>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</si>
  <si>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</si>
  <si>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</si>
  <si>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</si>
  <si>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</si>
  <si>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</si>
  <si>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</si>
  <si>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</si>
  <si>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</si>
  <si>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</si>
  <si>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</si>
  <si>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</si>
  <si>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</si>
  <si>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</si>
  <si>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</si>
  <si>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</si>
  <si>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</si>
  <si>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</si>
  <si>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</si>
  <si>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</si>
  <si>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</si>
  <si>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</si>
  <si>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</si>
  <si>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</si>
  <si>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</si>
  <si>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</si>
  <si>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</si>
  <si>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</si>
  <si>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</si>
  <si>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</si>
  <si>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</si>
  <si>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</si>
  <si>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</si>
  <si>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</si>
  <si>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</si>
  <si>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</si>
  <si>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</si>
  <si>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</si>
  <si>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</si>
  <si>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</si>
  <si>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</si>
  <si>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</si>
  <si>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</si>
  <si>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</si>
  <si>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</si>
  <si>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</si>
  <si>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</si>
  <si>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</si>
  <si>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</si>
  <si>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</si>
  <si>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</si>
  <si>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</si>
  <si>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</si>
  <si>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</si>
  <si>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</si>
  <si>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</si>
  <si>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</si>
  <si>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</si>
  <si>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</si>
  <si>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</si>
  <si>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</si>
  <si>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</si>
  <si>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</si>
  <si>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</si>
  <si>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</si>
  <si>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</si>
  <si>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</si>
  <si>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</si>
  <si>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</si>
  <si>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</si>
  <si>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</si>
  <si>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</si>
  <si>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</si>
  <si>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</si>
  <si>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</si>
  <si>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</si>
  <si>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</si>
  <si>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</si>
  <si>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</si>
  <si>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</si>
  <si>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</si>
  <si>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</si>
  <si>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</si>
  <si>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</si>
  <si>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</si>
  <si>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</si>
  <si>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</si>
  <si>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</si>
  <si>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</si>
  <si>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</si>
  <si>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</si>
  <si>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</si>
  <si>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</si>
  <si>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</si>
  <si>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</si>
  <si>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</si>
  <si>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</si>
  <si>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</si>
  <si>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</si>
  <si>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</si>
  <si>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</si>
  <si>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</si>
  <si>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</si>
  <si>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</si>
  <si>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</si>
  <si>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</si>
  <si>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</si>
  <si>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</si>
  <si>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</si>
  <si>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</si>
  <si>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</si>
  <si>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</si>
  <si>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</si>
  <si>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</si>
  <si>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</si>
  <si>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</si>
  <si>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</si>
  <si>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</si>
  <si>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</si>
  <si>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</si>
  <si>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</si>
  <si>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</si>
  <si>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</si>
  <si>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</si>
  <si>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</si>
  <si>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</si>
  <si>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</si>
  <si>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</si>
  <si>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</si>
  <si>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</si>
  <si>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</si>
  <si>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</si>
  <si>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</si>
  <si>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</si>
  <si>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</si>
  <si>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</si>
  <si>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</si>
  <si>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</si>
  <si>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</si>
  <si>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</si>
  <si>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</si>
  <si>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</si>
  <si>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</si>
  <si>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</si>
  <si>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</si>
  <si>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</si>
  <si>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</si>
  <si>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</si>
  <si>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</si>
  <si>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</si>
  <si>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</si>
  <si>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</si>
  <si>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</si>
  <si>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</si>
  <si>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</si>
  <si>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</si>
  <si>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</si>
  <si>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</si>
  <si>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</si>
  <si>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</si>
  <si>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</si>
  <si>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</si>
  <si>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</si>
  <si>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</si>
  <si>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</si>
  <si>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</si>
  <si>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</si>
  <si>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</si>
  <si>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</si>
  <si>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</si>
  <si>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</si>
  <si>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</si>
  <si>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</si>
  <si>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</si>
  <si>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</si>
  <si>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</si>
  <si>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</si>
  <si>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</si>
  <si>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</si>
  <si>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</si>
  <si>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</si>
  <si>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</si>
  <si>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</si>
  <si>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</si>
  <si>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</si>
  <si>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</si>
  <si>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</si>
  <si>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</si>
  <si>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</si>
  <si>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</si>
  <si>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</si>
  <si>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</si>
  <si>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</si>
  <si>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</si>
  <si>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</si>
  <si>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</si>
  <si>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</si>
  <si>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</si>
  <si>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</si>
  <si>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</si>
  <si>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</si>
  <si>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</si>
  <si>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</si>
  <si>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</si>
  <si>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</si>
  <si>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</si>
  <si>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</si>
  <si>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</si>
  <si>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</si>
  <si>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</si>
  <si>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</si>
  <si>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</si>
  <si>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</si>
  <si>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</si>
  <si>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</si>
  <si>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</si>
  <si>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</si>
  <si>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</si>
  <si>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</si>
  <si>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</si>
  <si>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</si>
  <si>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</si>
  <si>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</si>
  <si>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</si>
  <si>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</si>
  <si>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</si>
  <si>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</si>
  <si>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</si>
  <si>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</si>
  <si>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</si>
  <si>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</si>
  <si>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</si>
  <si>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</si>
  <si>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</si>
  <si>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</si>
  <si>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</si>
  <si>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</si>
  <si>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</si>
  <si>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</si>
  <si>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</si>
  <si>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</si>
  <si>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</si>
  <si>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</si>
  <si>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</si>
  <si>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</si>
  <si>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</si>
  <si>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</si>
  <si>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</si>
  <si>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</si>
  <si>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</si>
  <si>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</si>
  <si>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</si>
  <si>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</si>
  <si>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</si>
  <si>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</si>
  <si>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</si>
  <si>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</si>
  <si>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</si>
  <si>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</si>
  <si>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</si>
  <si>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</si>
  <si>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</si>
  <si>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</si>
  <si>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</si>
  <si>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</si>
  <si>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</si>
  <si>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</si>
  <si>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</si>
  <si>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</si>
  <si>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</si>
  <si>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</si>
  <si>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</si>
  <si>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</si>
  <si>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</si>
  <si>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</si>
  <si>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</si>
  <si>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</si>
  <si>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</si>
  <si>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</si>
  <si>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</si>
  <si>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</si>
  <si>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</si>
  <si>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</si>
  <si>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</si>
  <si>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</si>
  <si>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</si>
  <si>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</si>
  <si>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</si>
  <si>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</si>
  <si>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</si>
  <si>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</si>
  <si>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</si>
  <si>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</si>
  <si>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</si>
  <si>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</si>
  <si>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</si>
  <si>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</si>
  <si>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</si>
  <si>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</si>
  <si>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</si>
  <si>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</si>
  <si>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</si>
  <si>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</si>
  <si>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</si>
  <si>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</si>
  <si>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</si>
  <si>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</si>
  <si>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</si>
  <si>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</si>
  <si>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</si>
  <si>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</si>
  <si>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</si>
  <si>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</si>
  <si>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</si>
  <si>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</si>
  <si>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</si>
  <si>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</si>
  <si>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</si>
  <si>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</si>
  <si>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</si>
  <si>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</si>
  <si>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</si>
  <si>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</si>
  <si>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</si>
  <si>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</si>
  <si>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</si>
  <si>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</si>
  <si>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</si>
  <si>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</si>
  <si>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</si>
  <si>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</si>
  <si>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</si>
  <si>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</si>
  <si>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</si>
  <si>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</si>
  <si>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</si>
  <si>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</si>
  <si>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</si>
  <si>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</si>
  <si>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</si>
  <si>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</si>
  <si>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</si>
  <si>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</si>
  <si>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</si>
  <si>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</si>
  <si>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</si>
  <si>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</si>
  <si>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</si>
  <si>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</si>
  <si>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</si>
  <si>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</si>
  <si>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</si>
  <si>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</si>
  <si>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</si>
  <si>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</si>
  <si>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</si>
  <si>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</si>
  <si>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</si>
  <si>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</si>
  <si>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</si>
  <si>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</si>
  <si>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</si>
  <si>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</si>
  <si>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</si>
  <si>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</si>
  <si>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</si>
  <si>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</si>
  <si>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</si>
  <si>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</si>
  <si>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</si>
  <si>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</si>
  <si>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</si>
  <si>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</si>
  <si>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</si>
  <si>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</si>
  <si>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</si>
  <si>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</si>
  <si>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</si>
  <si>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</si>
  <si>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</si>
  <si>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</si>
  <si>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</si>
  <si>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</si>
  <si>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</si>
  <si>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</si>
  <si>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</si>
  <si>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</si>
  <si>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</si>
  <si>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</si>
  <si>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</si>
  <si>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</si>
  <si>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</si>
  <si>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</si>
  <si>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</si>
  <si>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</si>
  <si>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</si>
  <si>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</si>
  <si>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</si>
  <si>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</si>
  <si>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</si>
  <si>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</si>
  <si>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</si>
  <si>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</si>
  <si>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</si>
  <si>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</si>
  <si>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</si>
  <si>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</si>
  <si>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</si>
  <si>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</si>
  <si>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</si>
  <si>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</si>
  <si>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</si>
  <si>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</si>
  <si>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</si>
  <si>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</si>
  <si>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</si>
  <si>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</si>
  <si>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</si>
  <si>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</si>
  <si>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</si>
  <si>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</si>
  <si>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</si>
  <si>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</si>
  <si>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</si>
  <si>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</si>
  <si>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</si>
  <si>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</si>
  <si>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</si>
  <si>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</si>
  <si>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</si>
  <si>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</si>
  <si>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</si>
  <si>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</si>
  <si>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</si>
  <si>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</si>
  <si>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</si>
  <si>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</si>
  <si>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</si>
  <si>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</si>
  <si>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</si>
  <si>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</si>
  <si>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</si>
  <si>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</si>
  <si>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</si>
  <si>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</si>
  <si>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</si>
  <si>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</si>
  <si>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</si>
  <si>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</si>
  <si>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</si>
  <si>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</si>
  <si>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</si>
  <si>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</si>
  <si>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</si>
  <si>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</si>
  <si>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</si>
  <si>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</si>
  <si>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</si>
  <si>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</si>
  <si>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</si>
  <si>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</si>
  <si>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</si>
  <si>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</si>
  <si>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</si>
  <si>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</si>
  <si>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</si>
  <si>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</si>
  <si>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</si>
  <si>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</si>
  <si>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</si>
  <si>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</si>
  <si>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</si>
  <si>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</si>
  <si>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</si>
  <si>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</si>
  <si>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</si>
  <si>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</si>
  <si>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</si>
  <si>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</si>
  <si>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</si>
  <si>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</si>
  <si>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</si>
  <si>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</si>
  <si>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</si>
  <si>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</si>
  <si>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</si>
  <si>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</si>
  <si>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</si>
  <si>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</si>
  <si>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</si>
  <si>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</si>
  <si>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</si>
  <si>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</si>
  <si>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</si>
  <si>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</si>
  <si>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</si>
  <si>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</si>
  <si>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</si>
  <si>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</si>
  <si>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</si>
  <si>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</si>
  <si>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</si>
  <si>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</si>
  <si>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</si>
  <si>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</si>
  <si>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</si>
  <si>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</si>
  <si>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</si>
  <si>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</si>
  <si>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</si>
  <si>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</si>
  <si>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</si>
  <si>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</si>
  <si>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</si>
  <si>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</si>
  <si>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</si>
  <si>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</si>
  <si>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</si>
  <si>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</si>
  <si>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</si>
  <si>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</si>
  <si>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</si>
  <si>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</si>
  <si>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</si>
  <si>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</si>
  <si>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</si>
  <si>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</si>
  <si>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</si>
  <si>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</si>
  <si>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</si>
  <si>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</si>
  <si>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</si>
  <si>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</si>
  <si>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</si>
  <si>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</si>
  <si>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</si>
  <si>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</si>
  <si>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</si>
  <si>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</si>
  <si>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</si>
  <si>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</si>
  <si>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</si>
  <si>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</si>
  <si>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</si>
  <si>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</si>
  <si>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</si>
  <si>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</si>
  <si>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</si>
  <si>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</si>
  <si>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</si>
  <si>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</si>
  <si>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</si>
  <si>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</si>
  <si>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</si>
  <si>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</si>
  <si>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</si>
  <si>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</si>
  <si>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</si>
  <si>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</si>
  <si>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</si>
  <si>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</si>
  <si>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</si>
  <si>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</si>
  <si>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</si>
  <si>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</si>
  <si>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</si>
  <si>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</si>
  <si>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</si>
  <si>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</si>
  <si>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</si>
  <si>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</si>
  <si>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</si>
  <si>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</si>
  <si>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</si>
  <si>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</si>
  <si>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</si>
  <si>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</si>
  <si>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</si>
  <si>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</si>
  <si>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</si>
  <si>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</si>
  <si>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</si>
  <si>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</si>
  <si>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</si>
  <si>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</si>
  <si>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</si>
  <si>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</si>
  <si>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</si>
  <si>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</si>
  <si>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</si>
  <si>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</si>
  <si>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</si>
  <si>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</si>
  <si>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</si>
  <si>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</si>
  <si>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</si>
  <si>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</si>
  <si>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</si>
  <si>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</si>
  <si>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</si>
  <si>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</si>
  <si>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</si>
  <si>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</si>
  <si>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</si>
  <si>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</si>
  <si>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</si>
  <si>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</si>
  <si>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</si>
  <si>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</si>
  <si>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</si>
  <si>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</si>
  <si>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</si>
  <si>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</si>
  <si>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</si>
  <si>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</si>
  <si>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</si>
  <si>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</si>
  <si>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</si>
  <si>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</si>
  <si>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</si>
  <si>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</si>
  <si>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</si>
  <si>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</si>
  <si>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</si>
  <si>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</si>
  <si>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</si>
  <si>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</si>
  <si>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</si>
  <si>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</si>
  <si>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</si>
  <si>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</si>
  <si>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</si>
  <si>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</si>
  <si>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</si>
  <si>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</si>
  <si>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</si>
  <si>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</si>
  <si>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</si>
  <si>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</si>
  <si>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</si>
  <si>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</si>
  <si>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</si>
  <si>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</si>
  <si>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</si>
  <si>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</si>
  <si>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</si>
  <si>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</si>
  <si>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</si>
  <si>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</si>
  <si>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</si>
  <si>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</si>
  <si>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</si>
  <si>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</si>
  <si>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</si>
  <si>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</si>
  <si>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</si>
  <si>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</si>
  <si>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</si>
  <si>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</si>
  <si>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</si>
  <si>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</si>
  <si>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</si>
  <si>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</si>
  <si>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</si>
  <si>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</si>
  <si>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</si>
  <si>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</si>
  <si>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</si>
  <si>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</si>
  <si>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</si>
  <si>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</si>
  <si>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</si>
  <si>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</si>
  <si>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</si>
  <si>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</si>
  <si>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</si>
  <si>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</si>
  <si>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</si>
  <si>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</si>
  <si>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</si>
  <si>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</si>
  <si>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</si>
  <si>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</si>
  <si>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</si>
  <si>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</si>
  <si>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</si>
  <si>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</si>
  <si>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</si>
  <si>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</si>
  <si>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</si>
  <si>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</si>
  <si>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</si>
  <si>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</si>
  <si>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</si>
  <si>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</si>
  <si>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</si>
  <si>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</si>
  <si>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</si>
  <si>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</si>
  <si>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</si>
  <si>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</si>
  <si>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</si>
  <si>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</si>
  <si>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</si>
  <si>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</si>
  <si>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</si>
  <si>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</si>
  <si>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</si>
  <si>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</si>
  <si>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</si>
  <si>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</si>
  <si>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</si>
  <si>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</si>
  <si>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</si>
  <si>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</si>
  <si>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</si>
  <si>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</si>
  <si>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</si>
  <si>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</si>
  <si>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</si>
  <si>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</si>
  <si>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</si>
  <si>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</si>
  <si>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</si>
  <si>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</si>
  <si>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</si>
  <si>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</si>
  <si>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</si>
  <si>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</si>
  <si>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</si>
  <si>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</si>
  <si>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</si>
  <si>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</si>
  <si>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</si>
  <si>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</si>
  <si>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</si>
  <si>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</si>
  <si>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</si>
  <si>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</si>
  <si>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</si>
  <si>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</si>
  <si>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</si>
  <si>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</si>
  <si>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</si>
  <si>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</si>
  <si>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</si>
  <si>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</si>
  <si>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</si>
  <si>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</si>
  <si>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</si>
  <si>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</si>
  <si>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</si>
  <si>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</si>
  <si>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</si>
  <si>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</si>
  <si>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</si>
  <si>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</si>
  <si>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</si>
  <si>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</si>
  <si>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</si>
  <si>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</si>
  <si>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</si>
  <si>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</si>
  <si>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</si>
  <si>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</si>
  <si>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</si>
  <si>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</si>
  <si>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</si>
  <si>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</si>
  <si>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</si>
  <si>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</si>
  <si>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</si>
  <si>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</si>
  <si>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</si>
  <si>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</si>
  <si>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</si>
  <si>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</si>
  <si>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</si>
  <si>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</si>
  <si>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</si>
  <si>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</si>
  <si>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</si>
  <si>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</si>
  <si>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</si>
  <si>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</si>
  <si>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</si>
  <si>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</si>
  <si>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</si>
  <si>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</si>
  <si>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</si>
  <si>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</si>
  <si>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</si>
  <si>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</si>
  <si>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</si>
  <si>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</si>
  <si>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</si>
  <si>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</si>
  <si>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</si>
  <si>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</si>
  <si>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</si>
  <si>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</si>
  <si>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</si>
  <si>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</si>
  <si>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</si>
  <si>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</si>
  <si>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</si>
  <si>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</si>
  <si>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</si>
  <si>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</si>
  <si>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</si>
  <si>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</si>
  <si>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</si>
  <si>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</si>
  <si>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</si>
  <si>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</si>
  <si>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</si>
  <si>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</si>
  <si>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</si>
  <si>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</si>
  <si>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</si>
  <si>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</si>
  <si>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</si>
  <si>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</si>
  <si>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</si>
  <si>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</si>
  <si>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</si>
  <si>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</si>
  <si>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</si>
  <si>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</si>
  <si>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</si>
  <si>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</si>
  <si>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</si>
  <si>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</si>
  <si>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</si>
  <si>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</si>
  <si>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</si>
  <si>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</si>
  <si>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</si>
  <si>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</si>
  <si>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</si>
  <si>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</si>
  <si>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</si>
  <si>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</si>
  <si>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</si>
  <si>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</si>
  <si>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</si>
  <si>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</si>
  <si>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</si>
  <si>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</si>
  <si>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</si>
  <si>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</si>
  <si>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</si>
  <si>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</si>
  <si>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</si>
  <si>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</si>
  <si>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</si>
  <si>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</si>
  <si>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</si>
  <si>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</si>
  <si>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</si>
  <si>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</si>
  <si>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</si>
  <si>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</si>
  <si>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</si>
  <si>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</si>
  <si>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</si>
  <si>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</si>
  <si>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</si>
  <si>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</si>
  <si>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</si>
  <si>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</si>
  <si>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</si>
  <si>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</si>
  <si>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</si>
  <si>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</si>
  <si>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</si>
  <si>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</si>
  <si>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</si>
  <si>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</si>
  <si>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</si>
  <si>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</si>
  <si>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</si>
  <si>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</si>
  <si>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</si>
  <si>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</si>
  <si>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</si>
  <si>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</si>
  <si>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</si>
  <si>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</si>
  <si>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</si>
  <si>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</si>
  <si>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</si>
  <si>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</si>
  <si>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</si>
  <si>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</si>
  <si>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</si>
  <si>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</si>
  <si>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</si>
  <si>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</si>
  <si>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</si>
  <si>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</si>
  <si>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</si>
  <si>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</si>
  <si>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</si>
  <si>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</si>
  <si>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</si>
  <si>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</si>
  <si>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</si>
  <si>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</si>
  <si>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</si>
  <si>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</si>
  <si>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</si>
  <si>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</si>
  <si>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</si>
  <si>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</si>
  <si>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</si>
  <si>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</si>
  <si>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</si>
  <si>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</si>
  <si>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</si>
  <si>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</si>
  <si>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</si>
  <si>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</si>
  <si>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</si>
  <si>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</si>
  <si>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</si>
  <si>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</si>
  <si>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</si>
  <si>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</si>
  <si>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</si>
  <si>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</si>
  <si>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</si>
  <si>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</si>
  <si>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</si>
  <si>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</si>
  <si>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</si>
  <si>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</si>
  <si>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</si>
  <si>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</si>
  <si>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</si>
  <si>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</si>
  <si>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</si>
  <si>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</si>
  <si>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</si>
  <si>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</si>
  <si>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</si>
  <si>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</si>
  <si>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</si>
  <si>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</si>
  <si>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</si>
  <si>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</si>
  <si>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</si>
  <si>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</si>
  <si>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</si>
  <si>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</si>
  <si>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</si>
  <si>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</si>
  <si>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</si>
  <si>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</si>
  <si>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</si>
  <si>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</si>
  <si>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</si>
  <si>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</si>
  <si>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</si>
  <si>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</si>
  <si>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</si>
  <si>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</si>
  <si>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</si>
  <si>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</si>
  <si>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</si>
  <si>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</si>
  <si>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</si>
  <si>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</si>
  <si>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</si>
  <si>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</si>
  <si>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</si>
  <si>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</si>
  <si>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</si>
  <si>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</si>
  <si>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</si>
  <si>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</si>
  <si>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</si>
  <si>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</si>
  <si>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</si>
  <si>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</si>
  <si>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</si>
  <si>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</si>
  <si>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</si>
  <si>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</si>
  <si>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</si>
  <si>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</si>
  <si>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</si>
  <si>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</si>
  <si>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</si>
  <si>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</si>
  <si>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</si>
  <si>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</si>
  <si>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</si>
  <si>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</si>
  <si>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</si>
  <si>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</si>
  <si>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</si>
  <si>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</si>
  <si>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</si>
  <si>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</si>
  <si>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</si>
  <si>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</si>
  <si>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</si>
  <si>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</si>
  <si>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</si>
  <si>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</si>
  <si>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</si>
  <si>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</si>
  <si>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</si>
  <si>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</si>
  <si>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</si>
  <si>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</si>
  <si>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</si>
  <si>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</si>
  <si>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</si>
  <si>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</si>
  <si>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</si>
  <si>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</si>
  <si>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</si>
  <si>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</si>
  <si>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</si>
  <si>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</si>
  <si>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</si>
  <si>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</si>
  <si>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</si>
  <si>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</si>
  <si>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</si>
  <si>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</si>
  <si>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</si>
  <si>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</si>
  <si>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</si>
  <si>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</si>
  <si>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</si>
  <si>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</si>
  <si>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</si>
  <si>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</si>
  <si>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</si>
  <si>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</si>
  <si>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</si>
  <si>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</si>
  <si>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</si>
  <si>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</si>
  <si>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</si>
  <si>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</si>
  <si>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</si>
  <si>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</si>
  <si>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</si>
  <si>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</si>
  <si>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</si>
  <si>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</si>
  <si>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</si>
  <si>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</si>
  <si>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</si>
  <si>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</si>
  <si>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</si>
  <si>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</si>
  <si>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</si>
  <si>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</si>
  <si>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</si>
  <si>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</si>
  <si>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</si>
  <si>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</si>
  <si>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</si>
  <si>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</si>
  <si>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</si>
  <si>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</si>
  <si>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</si>
  <si>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</si>
  <si>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</si>
  <si>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</si>
  <si>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</si>
  <si>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</si>
  <si>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</si>
  <si>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</si>
  <si>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</si>
  <si>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</si>
  <si>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</si>
  <si>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</si>
  <si>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</si>
  <si>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</si>
  <si>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</si>
  <si>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</si>
  <si>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</si>
  <si>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</si>
  <si>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</si>
  <si>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</si>
  <si>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</si>
  <si>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</si>
  <si>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</si>
  <si>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</si>
  <si>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</si>
  <si>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</si>
  <si>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</si>
  <si>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</si>
  <si>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</si>
  <si>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</si>
  <si>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</si>
  <si>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</si>
  <si>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</si>
  <si>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</si>
  <si>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</si>
  <si>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</si>
  <si>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</si>
  <si>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</si>
  <si>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</si>
  <si>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</si>
  <si>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</si>
  <si>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</si>
  <si>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</si>
  <si>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</si>
  <si>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</si>
  <si>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</si>
  <si>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</si>
  <si>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</si>
  <si>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</si>
  <si>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</si>
  <si>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</si>
  <si>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</si>
  <si>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</si>
  <si>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</si>
  <si>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</si>
  <si>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</si>
  <si>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</si>
  <si>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</si>
  <si>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</si>
  <si>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</si>
  <si>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</si>
  <si>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</si>
  <si>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</si>
  <si>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</si>
  <si>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</si>
  <si>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</si>
  <si>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</si>
  <si>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</si>
  <si>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</si>
  <si>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</si>
  <si>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</si>
  <si>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</si>
  <si>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</si>
  <si>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</si>
  <si>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</si>
  <si>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</si>
  <si>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</si>
  <si>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</si>
  <si>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</si>
  <si>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</si>
  <si>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</si>
  <si>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</si>
  <si>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</si>
  <si>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</si>
  <si>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</si>
  <si>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</si>
  <si>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</si>
  <si>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</si>
  <si>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</si>
  <si>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</si>
  <si>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</si>
  <si>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</si>
  <si>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</si>
  <si>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</si>
  <si>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</si>
  <si>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</si>
  <si>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</si>
  <si>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</si>
  <si>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</si>
  <si>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</si>
  <si>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</si>
  <si>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</si>
  <si>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</si>
  <si>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</si>
  <si>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</si>
  <si>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</si>
  <si>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</si>
  <si>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</si>
  <si>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</si>
  <si>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</si>
  <si>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</si>
  <si>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</si>
  <si>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</si>
  <si>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</si>
  <si>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</si>
  <si>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</si>
  <si>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</si>
  <si>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</si>
  <si>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</si>
  <si>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</si>
  <si>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</si>
  <si>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</si>
  <si>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</si>
  <si>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</si>
  <si>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</si>
  <si>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</si>
  <si>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</si>
  <si>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</si>
  <si>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</si>
  <si>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</si>
  <si>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</si>
  <si>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</si>
  <si>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</si>
  <si>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</si>
  <si>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</si>
  <si>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</si>
  <si>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</si>
  <si>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</si>
  <si>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</si>
  <si>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</si>
  <si>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</si>
  <si>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</si>
  <si>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</si>
  <si>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</si>
  <si>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</si>
  <si>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</si>
  <si>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</si>
  <si>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</si>
  <si>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</si>
  <si>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</si>
  <si>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</si>
  <si>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</si>
  <si>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</si>
  <si>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</si>
  <si>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</si>
  <si>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</si>
  <si>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</si>
  <si>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</si>
  <si>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</si>
  <si>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</si>
  <si>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</si>
  <si>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</si>
  <si>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</si>
  <si>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</si>
  <si>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</si>
  <si>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</si>
  <si>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</si>
  <si>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</si>
  <si>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</si>
  <si>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</si>
  <si>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</si>
  <si>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</si>
  <si>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</si>
  <si>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</si>
  <si>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</si>
  <si>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</si>
  <si>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</si>
  <si>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</si>
  <si>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</si>
  <si>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</si>
  <si>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</si>
  <si>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</si>
  <si>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</si>
  <si>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</si>
  <si>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</si>
  <si>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</si>
  <si>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</si>
  <si>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</si>
  <si>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</si>
  <si>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</si>
  <si>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</si>
  <si>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</si>
  <si>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</si>
  <si>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</si>
  <si>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</si>
  <si>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</si>
  <si>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</si>
  <si>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</si>
  <si>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</si>
  <si>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</si>
  <si>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</si>
  <si>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</si>
  <si>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</si>
  <si>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</si>
  <si>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</si>
  <si>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</si>
  <si>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</si>
  <si>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</si>
  <si>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</si>
  <si>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</si>
  <si>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</si>
  <si>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</si>
  <si>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</si>
  <si>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</si>
  <si>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</si>
  <si>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</si>
  <si>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</si>
  <si>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</si>
  <si>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</si>
  <si>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</si>
  <si>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</si>
  <si>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</si>
  <si>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</si>
  <si>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</si>
  <si>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</si>
  <si>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</si>
  <si>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</si>
  <si>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</si>
  <si>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</si>
  <si>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</si>
  <si>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</si>
  <si>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</si>
  <si>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</si>
  <si>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</si>
  <si>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</si>
  <si>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</si>
  <si>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</si>
  <si>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</si>
  <si>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</si>
  <si>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</si>
  <si>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</si>
  <si>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</si>
  <si>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</si>
  <si>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</si>
  <si>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</si>
  <si>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</si>
  <si>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</si>
  <si>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</si>
  <si>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</si>
  <si>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</si>
  <si>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</si>
  <si>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</si>
  <si>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</si>
  <si>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</si>
  <si>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</si>
  <si>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</si>
  <si>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</si>
  <si>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</si>
  <si>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</si>
  <si>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</si>
  <si>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</si>
  <si>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</si>
  <si>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</si>
  <si>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</si>
  <si>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</si>
  <si>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</si>
  <si>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</si>
  <si>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</si>
  <si>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</si>
  <si>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</si>
  <si>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</si>
  <si>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</si>
  <si>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</si>
  <si>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</si>
  <si>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</si>
  <si>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</si>
  <si>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</si>
  <si>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</si>
  <si>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</si>
  <si>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</si>
  <si>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</si>
  <si>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</si>
  <si>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</si>
  <si>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</si>
  <si>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</si>
  <si>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</si>
  <si>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</si>
  <si>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</si>
  <si>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</si>
  <si>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</si>
  <si>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</si>
  <si>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</si>
  <si>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</si>
  <si>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</si>
  <si>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</si>
  <si>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</si>
  <si>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</si>
  <si>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</si>
  <si>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</si>
  <si>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</si>
  <si>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</si>
  <si>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</si>
  <si>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</si>
  <si>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</si>
  <si>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</si>
  <si>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</si>
  <si>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</si>
  <si>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</si>
  <si>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</si>
  <si>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</si>
  <si>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</si>
  <si>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</si>
  <si>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</si>
  <si>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</si>
  <si>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</si>
  <si>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</si>
  <si>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</si>
  <si>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</si>
  <si>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</si>
  <si>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</si>
  <si>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</si>
  <si>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</si>
  <si>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</si>
  <si>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</si>
  <si>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</si>
  <si>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</si>
  <si>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</si>
  <si>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</si>
  <si>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</si>
  <si>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</si>
  <si>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</si>
  <si>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</si>
  <si>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</si>
  <si>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</si>
  <si>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</si>
  <si>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</si>
  <si>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</si>
  <si>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</si>
  <si>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</si>
  <si>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</si>
  <si>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</si>
  <si>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</si>
  <si>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</si>
  <si>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</si>
  <si>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</si>
  <si>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</si>
  <si>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</si>
  <si>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</si>
  <si>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</si>
  <si>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</si>
  <si>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</si>
  <si>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</si>
  <si>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</si>
  <si>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</si>
  <si>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</si>
  <si>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</si>
  <si>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</si>
  <si>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</si>
  <si>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</si>
  <si>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</si>
  <si>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</si>
  <si>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</si>
  <si>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</si>
  <si>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</si>
  <si>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</si>
  <si>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</si>
  <si>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</si>
  <si>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</si>
  <si>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</si>
  <si>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</si>
  <si>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</si>
  <si>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</si>
  <si>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</si>
  <si>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</si>
  <si>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</si>
  <si>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</si>
  <si>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</si>
  <si>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</si>
  <si>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</si>
  <si>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</si>
  <si>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</si>
  <si>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</si>
  <si>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</si>
  <si>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</si>
  <si>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</si>
  <si>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</si>
  <si>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</si>
  <si>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</si>
  <si>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</si>
  <si>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</si>
  <si>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</si>
  <si>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</si>
  <si>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</si>
  <si>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</si>
  <si>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</si>
  <si>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</si>
  <si>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</si>
  <si>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</si>
  <si>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</si>
  <si>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</si>
  <si>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</si>
  <si>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</si>
  <si>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</si>
  <si>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</si>
  <si>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</si>
  <si>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</si>
  <si>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</si>
  <si>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</si>
  <si>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</si>
  <si>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</si>
  <si>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</si>
  <si>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</si>
  <si>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</si>
  <si>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</si>
  <si>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</si>
  <si>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</si>
  <si>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</si>
  <si>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</si>
  <si>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</si>
  <si>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</si>
  <si>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</si>
  <si>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</si>
  <si>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</si>
  <si>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</si>
  <si>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</si>
  <si>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</si>
  <si>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</si>
  <si>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</si>
  <si>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</si>
  <si>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</si>
  <si>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</si>
  <si>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</si>
  <si>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</si>
  <si>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</si>
  <si>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</si>
  <si>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</si>
  <si>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</si>
  <si>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</si>
  <si>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</si>
  <si>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</si>
  <si>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</si>
  <si>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</si>
  <si>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</si>
  <si>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</si>
  <si>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</si>
  <si>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</si>
  <si>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</si>
  <si>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</si>
  <si>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</si>
  <si>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</si>
  <si>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</si>
  <si>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</si>
  <si>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</si>
  <si>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</si>
  <si>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</si>
  <si>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</si>
  <si>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</si>
  <si>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</si>
  <si>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</si>
  <si>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</si>
  <si>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</si>
  <si>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</si>
  <si>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</si>
  <si>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</si>
  <si>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</si>
  <si>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</si>
  <si>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</si>
  <si>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</si>
  <si>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</si>
  <si>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</si>
  <si>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</si>
  <si>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</si>
  <si>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</si>
  <si>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</si>
  <si>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</si>
  <si>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</si>
  <si>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</si>
  <si>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</si>
  <si>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</si>
  <si>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</si>
  <si>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</si>
  <si>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</si>
  <si>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</si>
  <si>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</si>
  <si>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</si>
  <si>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</si>
  <si>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</si>
  <si>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</si>
  <si>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</si>
  <si>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</si>
  <si>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</si>
  <si>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</si>
  <si>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</si>
  <si>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</si>
  <si>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</si>
  <si>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</si>
  <si>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</si>
  <si>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</si>
  <si>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</si>
  <si>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</si>
  <si>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</si>
  <si>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</si>
  <si>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</si>
  <si>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</si>
  <si>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</si>
  <si>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</si>
  <si>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</si>
  <si>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</si>
  <si>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</si>
  <si>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</si>
  <si>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</si>
  <si>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</si>
  <si>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</si>
  <si>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</si>
  <si>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</si>
  <si>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</si>
  <si>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</si>
  <si>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</si>
  <si>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</si>
  <si>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</si>
  <si>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</si>
  <si>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</si>
  <si>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</si>
  <si>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</si>
  <si>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</si>
  <si>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</si>
  <si>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</si>
  <si>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</si>
  <si>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</si>
  <si>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</si>
  <si>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</si>
  <si>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</si>
  <si>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</si>
  <si>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</si>
  <si>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</si>
  <si>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</si>
  <si>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</si>
  <si>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</si>
  <si>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</si>
  <si>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</si>
  <si>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</si>
  <si>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</si>
  <si>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</si>
  <si>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</si>
  <si>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</si>
  <si>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</si>
  <si>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</si>
  <si>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</si>
  <si>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</si>
  <si>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</si>
  <si>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</si>
  <si>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</si>
  <si>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</si>
  <si>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</si>
  <si>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</si>
  <si>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</si>
  <si>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</si>
  <si>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</si>
  <si>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</si>
  <si>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</si>
  <si>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</si>
  <si>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</si>
  <si>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</si>
  <si>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</si>
  <si>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</si>
  <si>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</si>
  <si>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</si>
  <si>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</si>
  <si>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</si>
  <si>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</si>
  <si>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</si>
  <si>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</si>
  <si>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</si>
  <si>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</si>
  <si>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</si>
  <si>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</si>
  <si>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</si>
  <si>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</si>
  <si>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</si>
  <si>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</si>
  <si>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</si>
  <si>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</si>
  <si>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</si>
  <si>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</si>
  <si>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</si>
  <si>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</si>
  <si>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</si>
  <si>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</si>
  <si>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</si>
  <si>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</si>
  <si>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</si>
  <si>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</si>
  <si>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</si>
  <si>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</si>
  <si>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</si>
  <si>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</si>
  <si>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</si>
  <si>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</si>
  <si>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</si>
  <si>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</si>
  <si>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</si>
  <si>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</si>
  <si>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</si>
  <si>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</si>
  <si>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</si>
  <si>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</si>
  <si>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</si>
  <si>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</si>
  <si>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</si>
  <si>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</si>
  <si>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</si>
  <si>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</si>
  <si>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</si>
  <si>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</si>
  <si>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</si>
  <si>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</si>
  <si>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</si>
  <si>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</si>
  <si>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</si>
  <si>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</si>
  <si>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</si>
  <si>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</si>
  <si>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</si>
  <si>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</si>
  <si>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</si>
  <si>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</si>
  <si>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</si>
  <si>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</si>
  <si>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</si>
  <si>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</si>
  <si>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</si>
  <si>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</si>
  <si>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</si>
  <si>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</si>
  <si>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</si>
  <si>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</si>
  <si>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</si>
  <si>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</si>
  <si>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</si>
  <si>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</si>
  <si>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</si>
  <si>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</si>
  <si>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</si>
  <si>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</si>
  <si>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</si>
  <si>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</si>
  <si>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</si>
  <si>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</si>
  <si>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</si>
  <si>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</si>
  <si>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</si>
  <si>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</si>
  <si>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</si>
  <si>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</si>
  <si>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</si>
  <si>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</si>
  <si>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</si>
  <si>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</si>
  <si>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</si>
  <si>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</si>
  <si>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</si>
  <si>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</si>
  <si>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</si>
  <si>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</si>
  <si>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</si>
  <si>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</si>
  <si>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</si>
  <si>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</si>
  <si>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</si>
  <si>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</si>
  <si>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</si>
  <si>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</si>
  <si>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</si>
  <si>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</si>
  <si>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</si>
  <si>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</si>
  <si>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</si>
  <si>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</si>
  <si>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</si>
  <si>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</si>
  <si>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</si>
  <si>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</si>
  <si>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</si>
  <si>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</si>
  <si>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</si>
  <si>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</si>
  <si>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</si>
  <si>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</si>
  <si>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</si>
  <si>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</si>
  <si>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</si>
  <si>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</si>
  <si>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</si>
  <si>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</si>
  <si>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</si>
  <si>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</si>
  <si>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</si>
  <si>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</si>
  <si>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</si>
  <si>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</si>
  <si>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</si>
  <si>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</si>
  <si>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</si>
  <si>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</si>
  <si>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</si>
  <si>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</si>
  <si>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</si>
  <si>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</si>
  <si>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</si>
  <si>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</si>
  <si>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</si>
  <si>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</si>
  <si>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</si>
  <si>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</si>
  <si>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</si>
  <si>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</si>
  <si>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</si>
  <si>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</si>
  <si>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</si>
  <si>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</si>
  <si>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</si>
  <si>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</si>
  <si>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</si>
  <si>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</si>
  <si>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</si>
  <si>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</si>
  <si>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</si>
  <si>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</si>
  <si>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</si>
  <si>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</si>
  <si>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</si>
  <si>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</si>
  <si>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</si>
  <si>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</si>
  <si>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</si>
  <si>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</si>
  <si>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</si>
  <si>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</si>
  <si>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</si>
  <si>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</si>
  <si>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</si>
  <si>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</si>
  <si>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</si>
  <si>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</si>
  <si>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</si>
  <si>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</si>
  <si>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</si>
  <si>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</si>
  <si>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</si>
  <si>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</si>
  <si>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</si>
  <si>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</si>
  <si>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</si>
  <si>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</si>
  <si>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</si>
  <si>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</si>
  <si>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</si>
  <si>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</si>
  <si>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</si>
  <si>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</si>
  <si>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</si>
  <si>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</si>
  <si>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</si>
  <si>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</si>
  <si>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</si>
  <si>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</si>
  <si>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</si>
  <si>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</si>
  <si>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</si>
  <si>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</si>
  <si>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</si>
  <si>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</si>
  <si>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</si>
  <si>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</si>
  <si>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</si>
  <si>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</si>
  <si>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</si>
  <si>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</si>
  <si>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</si>
  <si>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</si>
  <si>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</si>
  <si>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</si>
  <si>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</si>
  <si>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</si>
  <si>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</si>
  <si>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</si>
  <si>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</si>
  <si>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</si>
  <si>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</si>
  <si>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</si>
  <si>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</si>
  <si>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</si>
  <si>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</si>
  <si>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</si>
  <si>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</si>
  <si>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</si>
  <si>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</si>
  <si>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</si>
  <si>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</si>
  <si>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</si>
  <si>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</si>
  <si>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</si>
  <si>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</si>
  <si>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</si>
  <si>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</si>
  <si>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</si>
  <si>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</si>
  <si>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</si>
  <si>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</si>
  <si>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</si>
  <si>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</si>
  <si>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</si>
  <si>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</si>
  <si>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</si>
  <si>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</si>
  <si>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</si>
  <si>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</si>
  <si>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</si>
  <si>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</si>
  <si>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</si>
  <si>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</si>
  <si>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</si>
  <si>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</si>
  <si>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</si>
  <si>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</si>
  <si>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</si>
  <si>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</si>
  <si>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</si>
  <si>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</si>
  <si>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</si>
  <si>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</si>
  <si>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</si>
  <si>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</si>
  <si>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</si>
  <si>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</si>
  <si>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</si>
  <si>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</si>
  <si>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</si>
  <si>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</si>
  <si>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</si>
  <si>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</si>
  <si>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</si>
  <si>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</si>
  <si>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</si>
  <si>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</si>
  <si>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</si>
  <si>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</si>
  <si>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</si>
  <si>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</si>
  <si>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</si>
  <si>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</si>
  <si>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</si>
  <si>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</si>
  <si>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</si>
  <si>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</si>
  <si>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</si>
  <si>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</si>
  <si>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</si>
  <si>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</si>
  <si>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</si>
  <si>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</si>
  <si>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</si>
  <si>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</si>
  <si>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</si>
  <si>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</si>
  <si>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</si>
  <si>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</si>
  <si>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</si>
  <si>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</si>
  <si>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</si>
  <si>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</si>
  <si>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</si>
  <si>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</si>
  <si>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</si>
  <si>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</si>
  <si>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</si>
  <si>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</si>
  <si>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</si>
  <si>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</si>
  <si>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</si>
  <si>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</si>
  <si>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</si>
  <si>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</si>
  <si>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</si>
  <si>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</si>
  <si>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</si>
  <si>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</si>
  <si>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</si>
  <si>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</si>
  <si>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</si>
  <si>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</si>
  <si>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</si>
  <si>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</si>
  <si>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</si>
  <si>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</si>
  <si>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</si>
  <si>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</si>
  <si>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</si>
  <si>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</si>
  <si>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</si>
  <si>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</si>
  <si>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</si>
  <si>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</si>
  <si>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</si>
  <si>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</si>
  <si>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</si>
  <si>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</si>
  <si>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</si>
  <si>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</si>
  <si>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</si>
  <si>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</si>
  <si>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</si>
  <si>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</si>
  <si>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</si>
  <si>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</si>
  <si>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</si>
  <si>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</si>
  <si>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</si>
  <si>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</si>
  <si>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</si>
  <si>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</si>
  <si>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</si>
  <si>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</si>
  <si>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</si>
  <si>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</si>
  <si>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</si>
  <si>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</si>
  <si>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</si>
  <si>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</si>
  <si>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</si>
  <si>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</si>
  <si>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</si>
  <si>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</si>
  <si>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</si>
  <si>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</si>
  <si>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</si>
  <si>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</si>
  <si>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</si>
  <si>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</si>
  <si>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</si>
  <si>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</si>
  <si>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</si>
  <si>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</si>
  <si>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</si>
  <si>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</si>
  <si>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</si>
  <si>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</si>
  <si>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</si>
  <si>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</si>
  <si>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</si>
  <si>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</si>
  <si>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</si>
  <si>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</si>
  <si>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</si>
  <si>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</si>
  <si>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</si>
  <si>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</si>
  <si>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</si>
  <si>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</si>
  <si>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</si>
  <si>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</si>
  <si>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</si>
  <si>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</si>
  <si>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</si>
  <si>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</si>
  <si>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</si>
  <si>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</si>
  <si>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</si>
  <si>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</si>
  <si>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</si>
  <si>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</si>
  <si>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</si>
  <si>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</si>
  <si>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</si>
  <si>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</si>
  <si>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</si>
  <si>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</si>
  <si>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</si>
  <si>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</si>
  <si>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</si>
  <si>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</si>
  <si>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</si>
  <si>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</si>
  <si>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</si>
  <si>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</si>
  <si>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</si>
  <si>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</si>
  <si>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</si>
  <si>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</si>
  <si>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</si>
  <si>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</si>
  <si>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</si>
  <si>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</si>
  <si>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</si>
  <si>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</si>
  <si>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</si>
  <si>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</si>
  <si>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</si>
  <si>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</si>
  <si>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</si>
  <si>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</si>
  <si>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</si>
  <si>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</si>
  <si>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</si>
  <si>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</si>
  <si>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</si>
  <si>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</si>
  <si>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</si>
  <si>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</si>
  <si>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</si>
  <si>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</si>
  <si>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</si>
  <si>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</si>
  <si>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</si>
  <si>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</si>
  <si>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</si>
  <si>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</si>
  <si>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</si>
  <si>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</si>
  <si>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</si>
  <si>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</si>
  <si>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</si>
  <si>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</si>
  <si>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</si>
  <si>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</si>
  <si>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</si>
  <si>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</si>
  <si>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</si>
  <si>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</si>
  <si>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</si>
  <si>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</si>
  <si>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</si>
  <si>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</si>
  <si>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</si>
  <si>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</si>
  <si>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</si>
  <si>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</si>
  <si>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</si>
  <si>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</si>
  <si>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</si>
  <si>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</si>
  <si>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</si>
  <si>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</si>
  <si>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</si>
  <si>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</si>
  <si>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</si>
  <si>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</si>
  <si>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</si>
  <si>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</si>
  <si>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</si>
  <si>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</si>
  <si>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</si>
  <si>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</si>
  <si>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</si>
  <si>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</si>
  <si>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</si>
  <si>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</si>
  <si>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</si>
  <si>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</si>
  <si>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</si>
  <si>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</si>
  <si>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</si>
  <si>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</si>
  <si>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</si>
  <si>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</si>
  <si>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</si>
  <si>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</si>
  <si>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</si>
  <si>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</si>
  <si>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</si>
  <si>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</si>
  <si>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</si>
  <si>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</si>
  <si>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</si>
  <si>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</si>
  <si>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</si>
  <si>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</si>
  <si>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</si>
  <si>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</si>
  <si>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</si>
  <si>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</si>
  <si>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</si>
  <si>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</si>
  <si>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</si>
  <si>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</si>
  <si>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</si>
  <si>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</si>
  <si>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</si>
  <si>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</si>
  <si>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</si>
  <si>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</si>
  <si>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</si>
  <si>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</si>
  <si>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</si>
  <si>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</si>
  <si>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</si>
  <si>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</si>
  <si>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</si>
  <si>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</si>
  <si>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</si>
  <si>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</si>
  <si>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</si>
  <si>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</si>
  <si>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</si>
  <si>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</si>
  <si>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</si>
  <si>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</si>
  <si>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</si>
  <si>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</si>
  <si>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</si>
  <si>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</si>
  <si>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</si>
  <si>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</si>
  <si>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</si>
  <si>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</si>
  <si>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</si>
  <si>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</si>
  <si>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</si>
  <si>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</si>
  <si>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</si>
  <si>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</si>
  <si>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</si>
  <si>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</si>
  <si>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</si>
  <si>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</si>
  <si>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</si>
  <si>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</si>
  <si>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</si>
  <si>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</si>
  <si>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</si>
  <si>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</si>
  <si>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</si>
  <si>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</si>
  <si>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</si>
  <si>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</si>
  <si>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</si>
  <si>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</si>
  <si>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</si>
  <si>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</si>
  <si>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</si>
  <si>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</si>
  <si>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</si>
  <si>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</si>
  <si>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</si>
  <si>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</si>
  <si>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</si>
  <si>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</si>
  <si>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</si>
  <si>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</si>
  <si>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</si>
  <si>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</si>
  <si>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</si>
  <si>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</si>
  <si>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</si>
  <si>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</si>
  <si>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</si>
  <si>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</si>
  <si>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</si>
  <si>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</si>
  <si>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</si>
  <si>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</si>
  <si>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</si>
  <si>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</si>
  <si>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</si>
  <si>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</si>
  <si>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</si>
  <si>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</si>
  <si>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</si>
  <si>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</si>
  <si>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</si>
  <si>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</si>
  <si>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</si>
  <si>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</si>
  <si>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</si>
  <si>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</si>
  <si>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</si>
  <si>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</si>
  <si>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</si>
  <si>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</si>
  <si>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</si>
  <si>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</si>
  <si>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</si>
  <si>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</si>
  <si>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</si>
  <si>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</si>
  <si>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</si>
  <si>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</si>
  <si>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</si>
  <si>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</si>
  <si>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</si>
  <si>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</si>
  <si>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</si>
  <si>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</si>
  <si>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</si>
  <si>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</si>
  <si>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</si>
  <si>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</si>
  <si>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</si>
  <si>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</si>
  <si>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</si>
  <si>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</si>
  <si>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</si>
  <si>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</si>
  <si>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</si>
  <si>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</si>
  <si>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</si>
  <si>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</si>
  <si>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</si>
  <si>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</si>
  <si>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</si>
  <si>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</si>
  <si>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</si>
  <si>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</si>
  <si>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</si>
  <si>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</si>
  <si>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</si>
  <si>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</si>
  <si>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</si>
  <si>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</si>
  <si>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</si>
  <si>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</si>
  <si>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</si>
  <si>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</si>
  <si>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</si>
  <si>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</si>
  <si>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</si>
  <si>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</si>
  <si>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</si>
  <si>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</si>
  <si>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</si>
  <si>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</si>
  <si>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</si>
  <si>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</si>
  <si>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</si>
  <si>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</si>
  <si>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</si>
  <si>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</si>
  <si>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</si>
  <si>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</si>
  <si>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</si>
  <si>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</si>
  <si>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</si>
  <si>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</si>
  <si>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</si>
  <si>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</si>
  <si>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</si>
  <si>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</si>
  <si>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</si>
  <si>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</si>
  <si>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</si>
  <si>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</si>
  <si>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</si>
  <si>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</si>
  <si>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</si>
  <si>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</si>
  <si>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</si>
  <si>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</si>
  <si>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</si>
  <si>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</si>
  <si>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</si>
  <si>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</si>
  <si>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</si>
  <si>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</si>
  <si>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</si>
  <si>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</si>
  <si>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</si>
  <si>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</si>
  <si>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</si>
  <si>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</si>
  <si>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</si>
  <si>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</si>
  <si>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</si>
  <si>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</si>
  <si>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</si>
  <si>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</si>
  <si>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</si>
  <si>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</si>
  <si>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</si>
  <si>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</si>
  <si>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</si>
  <si>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</si>
  <si>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</si>
  <si>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</si>
  <si>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</si>
  <si>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</si>
  <si>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</si>
  <si>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</si>
  <si>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</si>
  <si>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</si>
  <si>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</si>
  <si>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</si>
  <si>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</si>
  <si>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</si>
  <si>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</si>
  <si>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</si>
  <si>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</si>
  <si>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</si>
  <si>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</si>
  <si>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</si>
  <si>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</si>
  <si>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</si>
  <si>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</si>
  <si>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</si>
  <si>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</si>
  <si>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</si>
  <si>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</si>
  <si>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</si>
  <si>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</si>
  <si>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</si>
  <si>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</si>
  <si>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</si>
  <si>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</si>
  <si>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</si>
  <si>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</si>
  <si>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</si>
  <si>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</si>
  <si>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</si>
  <si>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</si>
  <si>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</si>
  <si>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</si>
  <si>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</si>
  <si>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</si>
  <si>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</si>
  <si>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</si>
  <si>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</si>
  <si>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</si>
  <si>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</si>
  <si>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</si>
  <si>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</si>
  <si>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</si>
  <si>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</si>
  <si>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</si>
  <si>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</si>
  <si>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</si>
  <si>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</si>
  <si>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</si>
  <si>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</si>
  <si>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</si>
  <si>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</si>
  <si>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</si>
  <si>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</si>
  <si>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</si>
  <si>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</si>
  <si>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</si>
  <si>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</si>
  <si>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</si>
  <si>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</si>
  <si>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</si>
  <si>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</si>
  <si>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</si>
  <si>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</si>
  <si>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</si>
  <si>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</si>
  <si>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</si>
  <si>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</si>
  <si>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</si>
  <si>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</si>
  <si>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</si>
  <si>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</si>
  <si>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</si>
  <si>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</si>
  <si>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</si>
  <si>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</si>
  <si>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</si>
  <si>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</si>
  <si>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</si>
  <si>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</si>
  <si>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</si>
  <si>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</si>
  <si>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</si>
  <si>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</si>
  <si>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</si>
  <si>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</si>
  <si>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</si>
  <si>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</si>
  <si>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</si>
  <si>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</si>
  <si>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</si>
  <si>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</si>
  <si>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</si>
  <si>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</si>
  <si>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</si>
  <si>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</si>
  <si>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</si>
  <si>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</si>
  <si>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</si>
  <si>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</si>
  <si>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</si>
  <si>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</si>
  <si>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</si>
  <si>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</si>
  <si>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</si>
  <si>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</si>
  <si>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</si>
  <si>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</si>
  <si>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</si>
  <si>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</si>
  <si>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</si>
  <si>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</si>
  <si>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</si>
  <si>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</si>
  <si>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</si>
  <si>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</si>
  <si>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</si>
  <si>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</si>
  <si>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</si>
  <si>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</si>
  <si>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</si>
  <si>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</si>
  <si>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</si>
  <si>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</si>
  <si>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</si>
  <si>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</si>
  <si>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</si>
  <si>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</si>
  <si>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</si>
  <si>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</si>
  <si>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</si>
  <si>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</si>
  <si>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</si>
  <si>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</si>
  <si>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</si>
  <si>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</si>
  <si>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</si>
  <si>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</si>
  <si>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</si>
  <si>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</si>
  <si>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</si>
  <si>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</si>
  <si>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</si>
  <si>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</si>
  <si>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</si>
  <si>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</si>
  <si>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</si>
  <si>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</si>
  <si>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</si>
  <si>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</si>
  <si>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</si>
  <si>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</si>
  <si>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</si>
  <si>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</si>
  <si>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</si>
  <si>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</si>
  <si>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</si>
  <si>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</si>
  <si>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</si>
  <si>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</si>
  <si>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</si>
  <si>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</si>
  <si>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</si>
  <si>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</si>
  <si>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</si>
  <si>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</si>
  <si>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</si>
  <si>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</si>
  <si>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</si>
  <si>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</si>
  <si>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</si>
  <si>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</si>
  <si>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</si>
  <si>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</si>
  <si>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</si>
  <si>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</si>
  <si>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</si>
  <si>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</si>
  <si>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</si>
  <si>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</si>
  <si>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</si>
  <si>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</si>
  <si>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</si>
  <si>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</si>
  <si>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</si>
  <si>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</si>
  <si>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</si>
  <si>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</si>
  <si>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</si>
  <si>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</si>
  <si>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</si>
  <si>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</si>
  <si>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</si>
  <si>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</si>
  <si>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</si>
  <si>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</si>
  <si>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</si>
  <si>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</si>
  <si>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</si>
  <si>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</si>
  <si>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</si>
  <si>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</si>
  <si>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</si>
  <si>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</si>
  <si>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</si>
  <si>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</si>
  <si>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</si>
  <si>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</si>
  <si>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</si>
  <si>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</si>
  <si>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</si>
  <si>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</si>
  <si>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</si>
  <si>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</si>
  <si>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</si>
  <si>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</si>
  <si>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</si>
  <si>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</si>
  <si>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</si>
  <si>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</si>
  <si>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</si>
  <si>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</si>
  <si>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</si>
  <si>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</si>
  <si>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</si>
  <si>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</si>
  <si>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</si>
  <si>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</si>
  <si>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</si>
  <si>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</si>
  <si>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</si>
  <si>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</si>
  <si>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</si>
  <si>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</si>
  <si>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</si>
  <si>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</si>
  <si>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</si>
  <si>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</si>
  <si>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</si>
  <si>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</si>
  <si>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</si>
  <si>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</si>
  <si>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</si>
  <si>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</si>
  <si>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</si>
  <si>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</si>
  <si>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</si>
  <si>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</si>
  <si>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</si>
  <si>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</si>
  <si>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</si>
  <si>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</si>
  <si>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</si>
  <si>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</si>
  <si>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</si>
  <si>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</si>
  <si>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</si>
  <si>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</si>
  <si>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</si>
  <si>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</si>
  <si>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</si>
  <si>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</si>
  <si>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</si>
  <si>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</si>
  <si>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</si>
  <si>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</si>
  <si>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</si>
  <si>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</si>
  <si>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</si>
  <si>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</si>
  <si>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</si>
  <si>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</si>
  <si>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</si>
  <si>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</si>
  <si>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</si>
  <si>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</si>
  <si>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</si>
  <si>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</si>
  <si>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</si>
  <si>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</si>
  <si>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</si>
  <si>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</si>
  <si>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</si>
  <si>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</si>
  <si>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</si>
  <si>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</si>
  <si>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</si>
  <si>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</si>
  <si>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</si>
  <si>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</si>
  <si>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</si>
  <si>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</si>
  <si>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</si>
  <si>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</si>
  <si>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</si>
  <si>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</si>
  <si>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</si>
  <si>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</si>
  <si>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</si>
  <si>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</si>
  <si>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</si>
  <si>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</si>
  <si>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</si>
  <si>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</si>
  <si>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</si>
  <si>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</si>
  <si>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</si>
  <si>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</si>
  <si>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</si>
  <si>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</si>
  <si>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</si>
  <si>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</si>
  <si>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</si>
  <si>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</si>
  <si>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</si>
  <si>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</si>
  <si>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</si>
  <si>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</si>
  <si>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</si>
  <si>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</si>
  <si>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</si>
  <si>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</si>
  <si>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</si>
  <si>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</si>
  <si>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</si>
  <si>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</si>
  <si>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</si>
  <si>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</si>
  <si>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</si>
  <si>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</si>
  <si>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</si>
  <si>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</si>
  <si>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</si>
  <si>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</si>
  <si>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</si>
  <si>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</si>
  <si>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</si>
  <si>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</si>
  <si>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</si>
  <si>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</si>
  <si>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</si>
  <si>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</si>
  <si>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</si>
  <si>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</si>
  <si>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</si>
  <si>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</si>
  <si>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</si>
  <si>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</si>
  <si>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</si>
  <si>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</si>
  <si>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</si>
  <si>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</si>
  <si>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</si>
  <si>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</si>
  <si>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</si>
  <si>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</si>
  <si>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</si>
  <si>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</si>
  <si>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</si>
  <si>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</si>
  <si>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</si>
  <si>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</si>
  <si>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</si>
  <si>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</si>
  <si>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</si>
  <si>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</si>
  <si>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</si>
  <si>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</si>
  <si>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</si>
  <si>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</si>
  <si>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</si>
  <si>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</si>
  <si>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</si>
  <si>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</si>
  <si>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</si>
  <si>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</si>
  <si>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</si>
  <si>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</si>
  <si>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</si>
  <si>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</si>
  <si>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</si>
  <si>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</si>
  <si>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</si>
  <si>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</si>
  <si>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</si>
  <si>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</si>
  <si>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</si>
  <si>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</si>
  <si>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</si>
  <si>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</si>
  <si>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</si>
  <si>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</si>
  <si>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</si>
  <si>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</si>
  <si>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</si>
  <si>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</si>
  <si>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</si>
  <si>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</si>
  <si>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</si>
  <si>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</si>
  <si>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</si>
  <si>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</si>
  <si>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</si>
  <si>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</si>
  <si>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</si>
  <si>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</si>
  <si>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</si>
  <si>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</si>
  <si>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</si>
  <si>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</si>
  <si>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</si>
  <si>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</si>
  <si>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</si>
  <si>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</si>
  <si>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</si>
  <si>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</si>
  <si>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</si>
  <si>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</si>
  <si>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</si>
  <si>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</si>
  <si>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</si>
  <si>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</si>
  <si>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</si>
  <si>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</si>
  <si>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</si>
  <si>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</si>
  <si>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</si>
  <si>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</si>
  <si>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</si>
  <si>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</si>
  <si>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</si>
  <si>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</si>
  <si>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</si>
  <si>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</si>
  <si>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</si>
  <si>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</si>
  <si>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</si>
  <si>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</si>
  <si>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</si>
  <si>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</si>
  <si>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</si>
  <si>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</si>
  <si>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</si>
  <si>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</si>
  <si>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</si>
  <si>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</si>
  <si>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</si>
  <si>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</si>
  <si>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</si>
  <si>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</si>
  <si>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</si>
  <si>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</si>
  <si>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</si>
  <si>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</si>
  <si>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</si>
  <si>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</si>
  <si>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</si>
  <si>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</si>
  <si>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</si>
  <si>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</si>
  <si>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</si>
  <si>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</si>
  <si>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</si>
  <si>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</si>
  <si>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</si>
  <si>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</si>
  <si>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</si>
  <si>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</si>
  <si>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</si>
  <si>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</si>
  <si>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</si>
  <si>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</si>
  <si>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</si>
  <si>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</si>
  <si>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</si>
  <si>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</si>
  <si>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</si>
  <si>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</si>
  <si>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</si>
  <si>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</si>
  <si>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</si>
  <si>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</si>
  <si>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</si>
  <si>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</si>
  <si>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</si>
  <si>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</si>
  <si>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</si>
  <si>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</si>
  <si>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</si>
  <si>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</si>
  <si>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</si>
  <si>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</si>
  <si>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</si>
  <si>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</si>
  <si>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</si>
  <si>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</si>
  <si>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</si>
  <si>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</si>
  <si>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</si>
  <si>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</si>
  <si>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</si>
  <si>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</si>
  <si>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</si>
  <si>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</si>
  <si>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</si>
  <si>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</si>
  <si>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</si>
  <si>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</si>
  <si>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</si>
  <si>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</si>
  <si>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</si>
  <si>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</si>
  <si>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</si>
  <si>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</si>
  <si>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</si>
  <si>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</si>
  <si>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</si>
  <si>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</si>
  <si>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</si>
  <si>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</si>
  <si>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</si>
  <si>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</si>
  <si>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</si>
  <si>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</si>
  <si>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</si>
  <si>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</si>
  <si>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</si>
  <si>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</si>
  <si>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</si>
  <si>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</si>
  <si>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</si>
  <si>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</si>
  <si>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</si>
  <si>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</si>
  <si>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</si>
  <si>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</si>
  <si>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</si>
  <si>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</si>
  <si>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</si>
  <si>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</si>
  <si>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</si>
  <si>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</si>
  <si>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</si>
  <si>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</si>
  <si>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</si>
  <si>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</si>
  <si>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</si>
  <si>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</si>
  <si>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</si>
  <si>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</si>
  <si>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</si>
  <si>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</si>
  <si>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</si>
  <si>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</si>
  <si>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</si>
  <si>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</si>
  <si>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</si>
  <si>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</si>
  <si>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</si>
  <si>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</si>
  <si>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</si>
  <si>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</si>
  <si>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</si>
  <si>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</si>
  <si>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</si>
  <si>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</si>
  <si>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</si>
  <si>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</si>
  <si>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</si>
  <si>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</si>
  <si>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</si>
  <si>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</si>
  <si>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</si>
  <si>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</si>
  <si>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</si>
  <si>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</si>
  <si>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</si>
  <si>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</si>
  <si>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</si>
  <si>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</si>
  <si>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</si>
  <si>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</si>
  <si>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</si>
  <si>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</si>
  <si>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</si>
  <si>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</si>
  <si>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</si>
  <si>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</si>
  <si>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</si>
  <si>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</si>
  <si>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</si>
  <si>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</si>
  <si>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</si>
  <si>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</si>
  <si>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</si>
  <si>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</si>
  <si>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</si>
  <si>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</si>
  <si>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</si>
  <si>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</si>
  <si>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</si>
  <si>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</si>
  <si>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</si>
  <si>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</si>
  <si>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</si>
  <si>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</si>
  <si>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</si>
  <si>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</si>
  <si>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</si>
  <si>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</si>
  <si>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</si>
  <si>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</si>
  <si>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</si>
  <si>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</si>
  <si>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</si>
  <si>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</si>
  <si>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</si>
  <si>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</si>
  <si>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</si>
  <si>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</si>
  <si>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</si>
  <si>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</si>
  <si>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</si>
  <si>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</si>
  <si>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</si>
  <si>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</si>
  <si>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</si>
  <si>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</si>
  <si>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</si>
  <si>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</si>
  <si>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</si>
  <si>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</si>
  <si>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</si>
  <si>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</si>
  <si>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</si>
  <si>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</si>
  <si>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</si>
  <si>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</si>
  <si>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</si>
  <si>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</si>
  <si>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</si>
  <si>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</si>
  <si>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</si>
  <si>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</si>
  <si>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</si>
  <si>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</si>
  <si>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</si>
  <si>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</si>
  <si>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</si>
  <si>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</si>
  <si>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</si>
  <si>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</si>
  <si>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</si>
  <si>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</si>
  <si>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</si>
  <si>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</si>
  <si>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</si>
  <si>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</si>
  <si>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</si>
  <si>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</si>
  <si>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</si>
  <si>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</si>
  <si>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</si>
  <si>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</si>
  <si>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</si>
  <si>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</si>
  <si>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</si>
  <si>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</si>
  <si>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</si>
  <si>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</si>
  <si>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</si>
  <si>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</si>
  <si>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</si>
  <si>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</si>
  <si>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</si>
  <si>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</si>
  <si>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</si>
  <si>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</si>
  <si>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</si>
  <si>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</si>
  <si>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</si>
  <si>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</si>
  <si>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</si>
  <si>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</si>
  <si>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</si>
  <si>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</si>
  <si>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</si>
  <si>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</si>
  <si>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</si>
  <si>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</si>
  <si>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</si>
  <si>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</si>
  <si>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</si>
  <si>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</si>
  <si>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</si>
  <si>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</si>
  <si>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</si>
  <si>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</si>
  <si>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</si>
  <si>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</si>
  <si>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</si>
  <si>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</si>
  <si>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</si>
  <si>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</si>
  <si>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</si>
  <si>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</si>
  <si>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</si>
  <si>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</si>
  <si>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</si>
  <si>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</si>
  <si>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</si>
  <si>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</si>
  <si>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</si>
  <si>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</si>
  <si>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</si>
  <si>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</si>
  <si>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</si>
  <si>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</si>
  <si>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</si>
  <si>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</si>
  <si>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</si>
  <si>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</si>
  <si>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</si>
  <si>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</si>
  <si>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</si>
  <si>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</si>
  <si>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</si>
  <si>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</si>
  <si>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</si>
  <si>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</si>
  <si>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</si>
  <si>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</si>
  <si>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</si>
  <si>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</si>
  <si>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</si>
  <si>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</si>
  <si>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</si>
  <si>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</si>
  <si>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</si>
  <si>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</si>
  <si>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</si>
  <si>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</si>
  <si>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</si>
  <si>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</si>
  <si>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</si>
  <si>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</si>
  <si>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</si>
  <si>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</si>
  <si>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</si>
  <si>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</si>
  <si>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</si>
  <si>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</si>
  <si>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</si>
  <si>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</si>
  <si>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</si>
  <si>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</si>
  <si>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</si>
  <si>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</si>
  <si>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</si>
  <si>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</si>
  <si>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</si>
  <si>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</si>
  <si>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</si>
  <si>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</si>
  <si>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</si>
  <si>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</si>
  <si>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</si>
  <si>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</si>
  <si>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</si>
  <si>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</si>
  <si>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</si>
  <si>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</si>
  <si>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</si>
  <si>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</si>
  <si>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</si>
  <si>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</si>
  <si>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</si>
  <si>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</si>
  <si>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</si>
  <si>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</si>
  <si>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</si>
  <si>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</si>
  <si>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</si>
  <si>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</si>
  <si>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</si>
  <si>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</si>
  <si>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</si>
  <si>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</si>
  <si>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</si>
  <si>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</si>
  <si>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</si>
  <si>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</si>
  <si>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</si>
  <si>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</si>
  <si>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</si>
  <si>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</si>
  <si>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</si>
  <si>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</si>
  <si>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</si>
  <si>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</si>
  <si>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</si>
  <si>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</si>
  <si>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</si>
  <si>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</si>
  <si>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</si>
  <si>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</si>
  <si>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</si>
  <si>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</si>
  <si>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</si>
  <si>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</si>
  <si>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</si>
  <si>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</si>
  <si>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</si>
  <si>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</si>
  <si>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</si>
  <si>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</si>
  <si>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</si>
  <si>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</si>
  <si>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</si>
  <si>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</si>
  <si>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</si>
  <si>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</si>
  <si>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</si>
  <si>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</si>
  <si>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</si>
  <si>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</si>
  <si>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</si>
  <si>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</si>
  <si>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</si>
  <si>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</si>
  <si>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</si>
  <si>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</si>
  <si>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</si>
  <si>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</si>
  <si>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</si>
  <si>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</si>
  <si>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</si>
  <si>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</si>
  <si>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</si>
  <si>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</si>
  <si>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</si>
  <si>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</si>
  <si>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</si>
  <si>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</si>
  <si>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</si>
  <si>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</si>
  <si>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</si>
  <si>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</si>
  <si>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</si>
  <si>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</si>
  <si>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</si>
  <si>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</si>
  <si>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</si>
  <si>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</si>
  <si>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</si>
  <si>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</si>
  <si>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</si>
  <si>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</si>
  <si>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</si>
  <si>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</si>
  <si>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</si>
  <si>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</si>
  <si>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</si>
  <si>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</si>
  <si>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</si>
  <si>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</si>
  <si>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</si>
  <si>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</si>
  <si>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</si>
  <si>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</si>
  <si>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</si>
  <si>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</si>
  <si>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</si>
  <si>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</si>
  <si>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</si>
  <si>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</si>
  <si>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</si>
  <si>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</si>
  <si>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</si>
  <si>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</si>
  <si>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</si>
  <si>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</si>
  <si>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</si>
  <si>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</si>
  <si>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</si>
  <si>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</si>
  <si>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</si>
  <si>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</si>
  <si>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</si>
  <si>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</si>
  <si>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</si>
  <si>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</si>
  <si>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</si>
  <si>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</si>
  <si>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</si>
  <si>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</si>
  <si>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</si>
  <si>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</si>
  <si>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</si>
  <si>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</si>
  <si>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</si>
  <si>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</si>
  <si>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</si>
  <si>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</si>
  <si>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</si>
  <si>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</si>
  <si>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</si>
  <si>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</si>
  <si>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</si>
  <si>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</si>
  <si>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</si>
  <si>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</si>
  <si>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</si>
  <si>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</si>
  <si>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</si>
  <si>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</si>
  <si>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</si>
  <si>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</si>
  <si>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</si>
  <si>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</si>
  <si>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</si>
  <si>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</si>
  <si>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</si>
  <si>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</si>
  <si>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</si>
  <si>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</si>
  <si>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</si>
  <si>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</si>
  <si>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</si>
  <si>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</si>
  <si>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</si>
  <si>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</si>
  <si>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</si>
  <si>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</si>
  <si>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</si>
  <si>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</si>
  <si>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</si>
  <si>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</si>
  <si>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</si>
  <si>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</si>
  <si>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</si>
  <si>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</si>
  <si>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</si>
  <si>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</si>
  <si>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</si>
  <si>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</si>
  <si>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</si>
  <si>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</si>
  <si>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</si>
  <si>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</si>
  <si>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</si>
  <si>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</si>
  <si>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</si>
  <si>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</si>
  <si>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</si>
  <si>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</si>
  <si>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</si>
  <si>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</si>
  <si>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</si>
  <si>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</si>
  <si>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</si>
  <si>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</si>
  <si>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</si>
  <si>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</si>
  <si>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</si>
  <si>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</si>
  <si>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</si>
  <si>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</si>
  <si>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</si>
  <si>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</si>
  <si>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</si>
  <si>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</si>
  <si>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</si>
  <si>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</si>
  <si>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</si>
  <si>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</si>
  <si>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</si>
  <si>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</si>
  <si>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</si>
  <si>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</si>
  <si>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</si>
  <si>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</si>
  <si>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</si>
  <si>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</si>
  <si>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</si>
  <si>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</si>
  <si>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</si>
  <si>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</si>
  <si>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</si>
  <si>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</si>
  <si>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</si>
  <si>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</si>
  <si>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</si>
  <si>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</si>
  <si>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</si>
  <si>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</si>
  <si>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</si>
  <si>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</si>
  <si>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</si>
  <si>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</si>
  <si>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</si>
  <si>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</si>
  <si>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</si>
  <si>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</si>
  <si>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</si>
  <si>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</si>
  <si>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</si>
  <si>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</si>
  <si>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</si>
  <si>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</si>
  <si>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</si>
  <si>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</si>
  <si>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</si>
  <si>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</si>
  <si>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</si>
  <si>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</si>
  <si>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</si>
  <si>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</si>
  <si>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</si>
  <si>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</si>
  <si>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</si>
  <si>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</si>
  <si>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</si>
  <si>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</si>
  <si>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</si>
  <si>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</si>
  <si>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</si>
  <si>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</si>
  <si>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</si>
  <si>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</si>
  <si>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</si>
  <si>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</si>
  <si>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</si>
  <si>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</si>
  <si>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</si>
  <si>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</si>
  <si>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</si>
  <si>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</si>
  <si>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</si>
  <si>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</si>
  <si>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</si>
  <si>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</si>
  <si>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</si>
  <si>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</si>
  <si>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</si>
  <si>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</si>
  <si>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</si>
  <si>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</si>
  <si>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</si>
  <si>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</si>
  <si>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</si>
  <si>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</si>
  <si>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</si>
  <si>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</si>
  <si>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</si>
  <si>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</si>
  <si>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</si>
  <si>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</si>
  <si>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</si>
  <si>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</si>
  <si>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</si>
  <si>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</si>
  <si>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</si>
  <si>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</si>
  <si>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</si>
  <si>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</si>
  <si>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</si>
  <si>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</si>
  <si>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</si>
  <si>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</si>
  <si>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</si>
  <si>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</si>
  <si>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</si>
  <si>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</si>
  <si>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</si>
  <si>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</si>
  <si>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</si>
  <si>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</si>
  <si>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</si>
  <si>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</si>
  <si>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</si>
  <si>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</si>
  <si>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</si>
  <si>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</si>
  <si>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</si>
  <si>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</si>
  <si>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</si>
  <si>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</si>
  <si>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</si>
  <si>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</si>
  <si>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</si>
  <si>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</si>
  <si>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</si>
  <si>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</si>
  <si>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</si>
  <si>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</si>
  <si>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</si>
  <si>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</si>
  <si>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</si>
  <si>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</si>
  <si>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</si>
  <si>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</si>
  <si>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</si>
  <si>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</si>
  <si>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</si>
  <si>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</si>
  <si>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</si>
  <si>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</si>
  <si>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</si>
  <si>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</si>
  <si>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</si>
  <si>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</si>
  <si>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</si>
  <si>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</si>
  <si>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</si>
  <si>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</si>
  <si>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</si>
  <si>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</si>
  <si>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</si>
  <si>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</si>
  <si>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</si>
  <si>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</si>
  <si>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</si>
  <si>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</si>
  <si>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</si>
  <si>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</si>
  <si>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</si>
  <si>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</si>
  <si>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</si>
  <si>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</si>
  <si>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</si>
  <si>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</si>
  <si>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</si>
  <si>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</si>
  <si>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</si>
  <si>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</si>
  <si>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</si>
  <si>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</si>
  <si>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</si>
  <si>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</si>
  <si>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</si>
  <si>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</si>
  <si>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</si>
  <si>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</si>
  <si>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</si>
  <si>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</si>
  <si>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</si>
  <si>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</si>
  <si>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</si>
  <si>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</si>
  <si>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</si>
  <si>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</si>
  <si>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</si>
  <si>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</si>
  <si>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</si>
  <si>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</si>
  <si>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</si>
  <si>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</si>
  <si>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</si>
  <si>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</si>
  <si>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</si>
  <si>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</si>
  <si>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</si>
  <si>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</si>
  <si>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</si>
  <si>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</si>
  <si>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</si>
  <si>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</si>
  <si>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</si>
  <si>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</si>
  <si>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</si>
  <si>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</si>
  <si>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</si>
  <si>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</si>
  <si>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</si>
  <si>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</si>
  <si>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</si>
  <si>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</si>
  <si>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</si>
  <si>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</si>
  <si>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</si>
  <si>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</si>
  <si>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</si>
  <si>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</si>
  <si>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</si>
  <si>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</si>
  <si>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</si>
  <si>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</si>
  <si>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</si>
  <si>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</si>
  <si>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</si>
  <si>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</si>
  <si>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</si>
  <si>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</si>
  <si>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</si>
  <si>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</si>
  <si>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</si>
  <si>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</si>
  <si>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</si>
  <si>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</si>
  <si>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</si>
  <si>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</si>
  <si>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</si>
  <si>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</si>
  <si>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</si>
  <si>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</si>
  <si>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</si>
  <si>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</si>
  <si>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</si>
  <si>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</si>
  <si>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</si>
  <si>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</si>
  <si>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</si>
  <si>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</si>
  <si>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</si>
  <si>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</si>
  <si>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</si>
  <si>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</si>
  <si>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</si>
  <si>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</si>
  <si>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</si>
  <si>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</si>
  <si>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</si>
  <si>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</si>
  <si>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</si>
  <si>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</si>
  <si>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</si>
  <si>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</si>
  <si>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</si>
  <si>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</si>
  <si>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</si>
  <si>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</si>
  <si>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</si>
  <si>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</si>
  <si>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</si>
  <si>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</si>
  <si>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</si>
  <si>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</si>
  <si>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</si>
  <si>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</si>
  <si>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</si>
  <si>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</si>
  <si>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</si>
  <si>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</si>
  <si>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</si>
  <si>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</si>
  <si>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</si>
  <si>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</si>
  <si>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</si>
  <si>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</si>
  <si>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</si>
  <si>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</si>
  <si>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</si>
  <si>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</si>
  <si>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</si>
  <si>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</si>
  <si>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</si>
  <si>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</si>
  <si>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</si>
  <si>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</si>
  <si>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</si>
  <si>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</si>
  <si>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</si>
  <si>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</si>
  <si>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</si>
  <si>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</si>
  <si>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</si>
  <si>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</si>
  <si>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</si>
  <si>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</si>
  <si>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</si>
  <si>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</si>
  <si>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</si>
  <si>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</si>
  <si>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</si>
  <si>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</si>
  <si>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</si>
  <si>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</si>
  <si>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</si>
  <si>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</si>
  <si>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</si>
  <si>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</si>
  <si>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</si>
  <si>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</si>
  <si>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</si>
  <si>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</si>
  <si>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</si>
  <si>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</si>
  <si>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</si>
  <si>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</si>
  <si>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</si>
  <si>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</si>
  <si>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</si>
  <si>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</si>
  <si>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</si>
  <si>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</si>
  <si>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</si>
  <si>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</si>
  <si>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</si>
  <si>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</si>
  <si>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</si>
  <si>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</si>
  <si>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</si>
  <si>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</si>
  <si>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</si>
  <si>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</si>
  <si>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</si>
  <si>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</si>
  <si>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</si>
  <si>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</si>
  <si>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</si>
  <si>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</si>
  <si>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</si>
  <si>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</si>
  <si>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</si>
  <si>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</si>
  <si>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</si>
  <si>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</si>
  <si>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</si>
  <si>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</si>
  <si>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</si>
  <si>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</si>
  <si>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</si>
  <si>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</si>
  <si>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</si>
  <si>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</si>
  <si>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</si>
  <si>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</si>
  <si>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</si>
  <si>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</si>
  <si>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</si>
  <si>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</si>
  <si>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</si>
  <si>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</si>
  <si>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</si>
  <si>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</si>
  <si>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</si>
  <si>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</si>
  <si>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</si>
  <si>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</si>
  <si>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</si>
  <si>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</si>
  <si>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</si>
  <si>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</si>
  <si>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</si>
  <si>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</si>
  <si>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</si>
  <si>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</si>
  <si>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</si>
  <si>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</si>
  <si>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</si>
  <si>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</si>
  <si>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</si>
  <si>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</si>
  <si>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</si>
  <si>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</si>
  <si>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</si>
  <si>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</si>
  <si>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</si>
  <si>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</si>
  <si>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</si>
  <si>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</si>
  <si>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</si>
  <si>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</si>
  <si>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</si>
  <si>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</si>
  <si>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</si>
  <si>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</si>
  <si>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</si>
  <si>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</si>
  <si>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</si>
  <si>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</si>
  <si>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</si>
  <si>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</si>
  <si>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</si>
  <si>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</si>
  <si>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</si>
  <si>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</si>
  <si>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</si>
  <si>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</si>
  <si>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</si>
  <si>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</si>
  <si>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</si>
  <si>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</si>
  <si>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</si>
  <si>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</si>
  <si>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</si>
  <si>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</si>
  <si>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</si>
  <si>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</si>
  <si>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</si>
  <si>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</si>
  <si>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</si>
  <si>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</si>
  <si>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</si>
  <si>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</si>
  <si>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</si>
  <si>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</si>
  <si>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</si>
  <si>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</si>
  <si>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</si>
  <si>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</si>
  <si>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</si>
  <si>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</si>
  <si>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</si>
  <si>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</si>
  <si>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</si>
  <si>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</si>
  <si>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</si>
  <si>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</si>
  <si>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</si>
  <si>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</si>
  <si>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</si>
  <si>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</si>
  <si>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</si>
  <si>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</si>
  <si>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</si>
  <si>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</si>
  <si>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</si>
  <si>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</si>
  <si>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</si>
  <si>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</si>
  <si>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</si>
  <si>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</si>
  <si>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</si>
  <si>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</si>
  <si>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</si>
  <si>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</si>
  <si>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</si>
  <si>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</si>
  <si>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</si>
  <si>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</si>
  <si>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</si>
  <si>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</si>
  <si>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</si>
  <si>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</si>
  <si>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</si>
  <si>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</si>
  <si>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</si>
  <si>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</si>
  <si>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</si>
  <si>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</si>
  <si>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</si>
  <si>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</si>
  <si>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</si>
  <si>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</si>
  <si>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</si>
  <si>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</si>
  <si>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</si>
  <si>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</si>
  <si>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</si>
  <si>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</si>
  <si>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</si>
  <si>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</si>
  <si>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</si>
  <si>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</si>
  <si>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</si>
  <si>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</si>
  <si>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</si>
  <si>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</si>
  <si>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</si>
  <si>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</si>
  <si>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</si>
  <si>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</si>
  <si>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</si>
  <si>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</si>
  <si>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</si>
  <si>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</si>
  <si>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</si>
  <si>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</si>
  <si>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</si>
  <si>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</si>
  <si>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</si>
  <si>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</si>
  <si>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</si>
  <si>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</si>
  <si>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</si>
  <si>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</si>
  <si>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</si>
  <si>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</si>
  <si>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</si>
  <si>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</si>
  <si>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</si>
  <si>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</si>
  <si>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</si>
  <si>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</si>
  <si>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</si>
  <si>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</si>
  <si>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</si>
  <si>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</si>
  <si>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</si>
  <si>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</si>
  <si>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</si>
  <si>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</si>
  <si>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</si>
  <si>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</si>
  <si>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</si>
  <si>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</si>
  <si>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</si>
  <si>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</si>
  <si>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</si>
  <si>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</si>
  <si>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</si>
  <si>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</si>
  <si>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</si>
  <si>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</si>
  <si>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</si>
  <si>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</si>
  <si>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</si>
  <si>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</si>
  <si>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</si>
  <si>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</si>
  <si>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</si>
  <si>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</si>
  <si>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</si>
  <si>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</si>
  <si>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</si>
  <si>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</si>
  <si>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</si>
  <si>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</si>
  <si>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</si>
  <si>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</si>
  <si>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</si>
  <si>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</si>
  <si>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</si>
  <si>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</si>
  <si>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</si>
  <si>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</si>
  <si>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</si>
  <si>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</si>
  <si>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</si>
  <si>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</si>
  <si>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</si>
  <si>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</si>
  <si>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</si>
  <si>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</si>
  <si>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</si>
  <si>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</si>
  <si>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</si>
  <si>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</si>
  <si>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</si>
  <si>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</si>
  <si>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</si>
  <si>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</si>
  <si>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</si>
  <si>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</si>
  <si>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</si>
  <si>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</si>
  <si>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</si>
  <si>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</si>
  <si>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</si>
  <si>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</si>
  <si>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</si>
  <si>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</si>
  <si>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</si>
  <si>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</si>
  <si>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</si>
  <si>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</si>
  <si>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</si>
  <si>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</si>
  <si>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</si>
  <si>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</si>
  <si>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</si>
  <si>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</si>
  <si>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</si>
  <si>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</si>
  <si>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</si>
  <si>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</si>
  <si>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</si>
  <si>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</si>
  <si>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</si>
  <si>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</si>
  <si>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</si>
  <si>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</si>
  <si>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</si>
  <si>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</si>
  <si>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</si>
  <si>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</si>
  <si>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</si>
  <si>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</si>
  <si>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</si>
  <si>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</si>
  <si>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</si>
  <si>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</si>
  <si>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</si>
  <si>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</si>
  <si>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</si>
  <si>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</si>
  <si>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</si>
  <si>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</si>
  <si>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</si>
  <si>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</si>
  <si>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</si>
  <si>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</si>
  <si>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</si>
  <si>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</si>
  <si>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</si>
  <si>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</si>
  <si>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</si>
  <si>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</si>
  <si>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</si>
  <si>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</si>
  <si>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</si>
  <si>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</si>
  <si>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</si>
  <si>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</si>
  <si>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</si>
  <si>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</si>
  <si>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</si>
  <si>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</si>
  <si>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</si>
  <si>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</si>
  <si>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</si>
  <si>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</si>
  <si>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</si>
  <si>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</si>
  <si>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</si>
  <si>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</si>
  <si>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</si>
  <si>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</si>
  <si>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</si>
  <si>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</si>
  <si>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</si>
  <si>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</si>
  <si>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</si>
  <si>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</si>
  <si>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</si>
  <si>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</si>
  <si>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</si>
  <si>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</si>
  <si>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</si>
  <si>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</si>
  <si>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</si>
  <si>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</si>
  <si>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</si>
  <si>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</si>
  <si>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</si>
  <si>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</si>
  <si>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</si>
  <si>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</si>
  <si>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</si>
  <si>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</si>
  <si>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</si>
  <si>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</si>
  <si>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</si>
  <si>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</si>
  <si>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</si>
  <si>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</si>
  <si>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</si>
  <si>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</si>
  <si>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</si>
  <si>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</si>
  <si>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</si>
  <si>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</si>
  <si>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</si>
  <si>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</si>
  <si>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</si>
  <si>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</si>
  <si>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</si>
  <si>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</si>
  <si>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</si>
  <si>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</si>
  <si>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</si>
  <si>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</si>
  <si>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</si>
  <si>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</si>
  <si>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</si>
  <si>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</si>
  <si>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</si>
  <si>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</si>
  <si>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</si>
  <si>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</si>
  <si>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</si>
  <si>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</si>
  <si>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</si>
  <si>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</si>
  <si>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</si>
  <si>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</si>
  <si>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</si>
  <si>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</si>
  <si>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</si>
  <si>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</si>
  <si>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</si>
  <si>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</si>
  <si>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</si>
  <si>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</si>
  <si>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</si>
  <si>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</si>
  <si>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</si>
  <si>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</si>
  <si>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</si>
  <si>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</si>
  <si>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</si>
  <si>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</si>
  <si>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</si>
  <si>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</si>
  <si>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</si>
  <si>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</si>
  <si>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</si>
  <si>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</si>
  <si>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</si>
  <si>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</si>
  <si>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</si>
  <si>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</si>
  <si>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</si>
  <si>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</si>
  <si>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</si>
  <si>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</si>
  <si>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</si>
  <si>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</si>
  <si>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</si>
  <si>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</si>
  <si>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</si>
  <si>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</si>
  <si>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</si>
  <si>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</si>
  <si>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</si>
  <si>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</si>
  <si>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</si>
  <si>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</si>
  <si>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</si>
  <si>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</si>
  <si>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</si>
  <si>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</si>
  <si>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</si>
  <si>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</si>
  <si>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</si>
  <si>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</si>
  <si>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</si>
  <si>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</si>
  <si>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</si>
  <si>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</si>
  <si>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</si>
  <si>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</si>
  <si>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</si>
  <si>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</si>
  <si>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</si>
  <si>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</si>
  <si>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</si>
  <si>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</si>
  <si>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</si>
  <si>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</si>
  <si>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</si>
  <si>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</si>
  <si>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</si>
  <si>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</si>
  <si>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</si>
  <si>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</si>
  <si>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</si>
  <si>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</si>
  <si>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</si>
  <si>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</si>
  <si>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</si>
  <si>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</si>
  <si>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</si>
  <si>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</si>
  <si>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</si>
  <si>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</si>
  <si>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</si>
  <si>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</si>
  <si>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</si>
  <si>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</si>
  <si>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</si>
  <si>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</si>
  <si>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</si>
  <si>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</si>
  <si>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</si>
  <si>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</si>
  <si>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</si>
  <si>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</si>
  <si>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</si>
  <si>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</si>
  <si>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</si>
  <si>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</si>
  <si>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</si>
  <si>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</si>
  <si>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</si>
  <si>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</si>
  <si>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</si>
  <si>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</si>
  <si>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</si>
  <si>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</si>
  <si>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</si>
  <si>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</si>
  <si>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</si>
  <si>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</si>
  <si>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</si>
  <si>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</si>
  <si>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</si>
  <si>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</si>
  <si>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</si>
  <si>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</si>
  <si>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</si>
  <si>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</si>
  <si>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</si>
  <si>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</si>
  <si>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</si>
  <si>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</si>
  <si>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</si>
  <si>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</si>
  <si>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</si>
  <si>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</si>
  <si>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</si>
  <si>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</si>
  <si>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</si>
  <si>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</si>
  <si>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</si>
  <si>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</si>
  <si>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</si>
  <si>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</si>
  <si>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</si>
  <si>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</si>
  <si>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</si>
  <si>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</si>
  <si>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</si>
  <si>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</si>
  <si>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</si>
  <si>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</si>
  <si>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</si>
  <si>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</si>
  <si>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</si>
  <si>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</si>
  <si>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</si>
  <si>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</si>
  <si>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</si>
  <si>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</si>
  <si>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</si>
  <si>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</si>
  <si>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</si>
  <si>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</si>
  <si>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</si>
  <si>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</si>
  <si>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</si>
  <si>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</si>
  <si>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</si>
  <si>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</si>
  <si>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</si>
  <si>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</si>
  <si>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</si>
  <si>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</si>
  <si>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</si>
  <si>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</si>
  <si>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</si>
  <si>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</si>
  <si>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</si>
  <si>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</si>
  <si>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</si>
  <si>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</si>
  <si>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</si>
  <si>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</si>
  <si>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</si>
  <si>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</si>
  <si>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</si>
  <si>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</si>
  <si>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</si>
  <si>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</si>
  <si>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</si>
  <si>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</si>
  <si>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</si>
  <si>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</si>
  <si>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</si>
  <si>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</si>
  <si>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</si>
  <si>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</si>
  <si>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</si>
  <si>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</si>
  <si>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</si>
  <si>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</si>
  <si>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</si>
  <si>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</si>
  <si>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</si>
  <si>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</si>
  <si>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</si>
  <si>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</si>
  <si>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</si>
  <si>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</si>
  <si>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</si>
  <si>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</si>
  <si>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</si>
  <si>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</si>
  <si>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</si>
  <si>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</si>
  <si>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</si>
  <si>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</si>
  <si>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</si>
  <si>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</si>
  <si>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</si>
  <si>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</si>
  <si>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</si>
  <si>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</si>
  <si>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</si>
  <si>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</si>
  <si>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</si>
  <si>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</si>
  <si>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</si>
  <si>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</si>
  <si>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</si>
  <si>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</si>
  <si>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</si>
  <si>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</si>
  <si>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</si>
  <si>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</si>
  <si>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</si>
  <si>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</si>
  <si>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</si>
  <si>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</si>
  <si>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</si>
  <si>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</si>
  <si>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</si>
  <si>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</si>
  <si>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</si>
  <si>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</si>
  <si>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</si>
  <si>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</si>
  <si>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</si>
  <si>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</si>
  <si>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</si>
  <si>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</si>
  <si>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</si>
  <si>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</si>
  <si>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</si>
  <si>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</si>
  <si>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</si>
  <si>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</si>
  <si>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</si>
  <si>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</si>
  <si>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</si>
  <si>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</si>
  <si>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</si>
  <si>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</si>
  <si>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</si>
  <si>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</si>
  <si>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</si>
  <si>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</si>
  <si>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</si>
  <si>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</si>
  <si>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</si>
  <si>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</si>
  <si>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</si>
  <si>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</si>
  <si>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</si>
  <si>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</si>
  <si>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</si>
  <si>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</si>
  <si>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</si>
  <si>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</si>
  <si>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</si>
  <si>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</si>
  <si>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</si>
  <si>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</si>
  <si>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</si>
  <si>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</si>
  <si>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</si>
  <si>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</si>
  <si>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</si>
  <si>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</si>
  <si>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</si>
  <si>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</si>
  <si>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</si>
  <si>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</si>
  <si>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</si>
  <si>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</si>
  <si>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</si>
  <si>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</si>
  <si>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</si>
  <si>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</si>
  <si>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</si>
  <si>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</si>
  <si>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</si>
  <si>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</si>
  <si>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</si>
  <si>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</si>
  <si>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</si>
  <si>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</si>
  <si>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</si>
  <si>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</si>
  <si>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</si>
  <si>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</si>
  <si>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</si>
  <si>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</si>
  <si>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</si>
  <si>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</si>
  <si>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</si>
  <si>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</si>
  <si>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</si>
  <si>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</si>
  <si>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</si>
  <si>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</si>
  <si>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</si>
  <si>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</si>
  <si>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</si>
  <si>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</si>
  <si>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</si>
  <si>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</si>
  <si>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</si>
  <si>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</si>
  <si>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</si>
  <si>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</si>
  <si>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</si>
  <si>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</si>
  <si>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</si>
  <si>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</si>
  <si>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</si>
  <si>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</si>
  <si>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</si>
  <si>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</si>
  <si>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</si>
  <si>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</si>
  <si>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</si>
  <si>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</si>
  <si>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</si>
  <si>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</si>
  <si>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</si>
  <si>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</si>
  <si>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</si>
  <si>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</si>
  <si>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</si>
  <si>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</si>
  <si>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</si>
  <si>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</si>
  <si>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</si>
  <si>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</si>
  <si>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</si>
  <si>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</si>
  <si>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</si>
  <si>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</si>
  <si>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</si>
  <si>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</si>
  <si>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</si>
  <si>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</si>
  <si>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</si>
  <si>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</si>
  <si>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</si>
  <si>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</si>
  <si>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</si>
  <si>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</si>
  <si>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</si>
  <si>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</si>
  <si>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</si>
  <si>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</si>
  <si>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</si>
  <si>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</si>
  <si>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</si>
  <si>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</si>
  <si>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</si>
  <si>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</si>
  <si>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</si>
  <si>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</si>
  <si>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</si>
  <si>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</si>
  <si>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</si>
  <si>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</si>
  <si>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</si>
  <si>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</si>
  <si>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</si>
  <si>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</si>
  <si>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</si>
  <si>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</si>
  <si>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</si>
  <si>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</si>
  <si>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</si>
  <si>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</si>
  <si>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</si>
  <si>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</si>
  <si>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</si>
  <si>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</si>
  <si>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</si>
  <si>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</si>
  <si>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</si>
  <si>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</si>
  <si>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</si>
  <si>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</si>
  <si>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</si>
  <si>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</si>
  <si>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</si>
  <si>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</si>
  <si>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</si>
  <si>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</si>
  <si>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</si>
  <si>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</si>
  <si>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</si>
  <si>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</si>
  <si>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</si>
  <si>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</si>
  <si>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</si>
  <si>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</si>
  <si>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</si>
  <si>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</si>
  <si>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</si>
  <si>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</si>
  <si>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</si>
  <si>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</si>
  <si>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</si>
  <si>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</si>
  <si>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</si>
  <si>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</si>
  <si>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</si>
  <si>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</si>
  <si>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</si>
  <si>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</si>
  <si>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</si>
  <si>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</si>
  <si>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</si>
  <si>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</si>
  <si>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</si>
  <si>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</si>
  <si>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</si>
  <si>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</si>
  <si>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</si>
  <si>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</si>
  <si>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</si>
  <si>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</si>
  <si>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</si>
  <si>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</si>
  <si>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</si>
  <si>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</si>
  <si>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</si>
  <si>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</si>
  <si>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</si>
  <si>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</si>
  <si>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</si>
  <si>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</si>
  <si>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</si>
  <si>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</si>
  <si>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</si>
  <si>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</si>
  <si>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</si>
  <si>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</si>
  <si>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</si>
  <si>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</si>
  <si>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</si>
  <si>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</si>
  <si>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</si>
  <si>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</si>
  <si>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</si>
  <si>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</si>
  <si>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</si>
  <si>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</si>
  <si>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</si>
  <si>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</si>
  <si>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</si>
  <si>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</si>
  <si>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</si>
  <si>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</si>
  <si>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</si>
  <si>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</si>
  <si>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</si>
  <si>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</si>
  <si>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</si>
  <si>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</si>
  <si>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</si>
  <si>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</si>
  <si>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</si>
  <si>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</si>
  <si>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</si>
  <si>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</si>
  <si>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</si>
  <si>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</si>
  <si>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</si>
  <si>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</si>
  <si>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</si>
  <si>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</si>
  <si>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</si>
  <si>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</si>
  <si>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</si>
  <si>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</si>
  <si>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</si>
  <si>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</si>
  <si>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</si>
  <si>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</si>
  <si>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</si>
  <si>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</si>
  <si>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</si>
  <si>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</si>
  <si>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</si>
  <si>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</si>
  <si>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</si>
  <si>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</si>
  <si>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</si>
  <si>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</si>
  <si>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</si>
  <si>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</si>
  <si>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</si>
  <si>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</si>
  <si>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</si>
  <si>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</si>
  <si>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</si>
  <si>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</si>
  <si>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</si>
  <si>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</si>
  <si>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</si>
  <si>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</si>
  <si>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</si>
  <si>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</si>
  <si>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</si>
  <si>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</si>
  <si>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</si>
  <si>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</si>
  <si>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</si>
  <si>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</si>
  <si>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</si>
  <si>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</si>
  <si>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</si>
  <si>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</si>
  <si>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</si>
  <si>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</si>
  <si>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</si>
  <si>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</si>
  <si>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</si>
  <si>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</si>
  <si>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</si>
  <si>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</si>
  <si>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</si>
  <si>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</si>
  <si>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</si>
  <si>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</si>
  <si>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</si>
  <si>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</si>
  <si>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</si>
  <si>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</si>
  <si>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</si>
  <si>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</si>
  <si>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</si>
  <si>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</si>
  <si>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</si>
  <si>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</si>
  <si>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</si>
  <si>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</si>
  <si>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</si>
  <si>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</si>
  <si>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</si>
  <si>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</si>
  <si>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</si>
  <si>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</si>
  <si>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</si>
  <si>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</si>
  <si>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</si>
  <si>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</si>
  <si>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</si>
  <si>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</si>
  <si>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</si>
  <si>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</si>
  <si>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</si>
  <si>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</si>
  <si>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</si>
  <si>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</si>
  <si>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</si>
  <si>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</si>
  <si>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</si>
  <si>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</si>
  <si>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</si>
  <si>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</si>
  <si>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</si>
  <si>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</si>
  <si>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</si>
  <si>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</si>
  <si>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</si>
  <si>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</si>
  <si>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</si>
  <si>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</si>
  <si>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</si>
  <si>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</si>
  <si>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</si>
  <si>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</si>
  <si>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</si>
  <si>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</si>
  <si>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</si>
  <si>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</si>
  <si>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</si>
  <si>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</si>
  <si>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</si>
  <si>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</si>
  <si>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</si>
  <si>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</si>
  <si>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</si>
  <si>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</si>
  <si>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</si>
  <si>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</si>
  <si>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</si>
  <si>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</si>
  <si>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</si>
  <si>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</si>
  <si>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</si>
  <si>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</si>
  <si>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</si>
  <si>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</si>
  <si>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</si>
  <si>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</si>
  <si>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</si>
  <si>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</si>
  <si>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</si>
  <si>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</si>
  <si>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</si>
  <si>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</si>
  <si>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</si>
  <si>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</si>
  <si>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</si>
  <si>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</si>
  <si>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</si>
  <si>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</si>
  <si>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</si>
  <si>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</si>
  <si>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</si>
  <si>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</si>
  <si>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</si>
  <si>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</si>
  <si>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</si>
  <si>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</si>
  <si>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</si>
  <si>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</si>
  <si>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</si>
  <si>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</si>
  <si>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</si>
  <si>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</si>
  <si>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</si>
  <si>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</si>
  <si>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</si>
  <si>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</si>
  <si>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</si>
  <si>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</si>
  <si>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</si>
  <si>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</si>
  <si>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</si>
  <si>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</si>
  <si>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</si>
  <si>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</si>
  <si>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</si>
  <si>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</si>
  <si>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</si>
  <si>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</si>
  <si>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</si>
  <si>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</si>
  <si>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</si>
  <si>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</si>
  <si>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</si>
  <si>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</si>
  <si>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</si>
  <si>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</si>
  <si>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</si>
  <si>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</si>
  <si>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</si>
  <si>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</si>
  <si>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</si>
  <si>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</si>
  <si>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</si>
  <si>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</si>
  <si>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</si>
  <si>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</si>
  <si>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</si>
  <si>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</si>
  <si>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</si>
  <si>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</si>
  <si>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</si>
  <si>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</si>
  <si>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</si>
  <si>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</si>
  <si>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</si>
  <si>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</si>
  <si>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</si>
  <si>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</si>
  <si>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</si>
  <si>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</si>
  <si>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</si>
  <si>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</si>
  <si>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</si>
  <si>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</si>
  <si>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</si>
  <si>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</si>
  <si>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</si>
  <si>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</si>
  <si>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</si>
  <si>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</si>
  <si>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</si>
  <si>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</si>
  <si>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</si>
  <si>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</si>
  <si>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</si>
  <si>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</si>
  <si>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</si>
  <si>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</si>
  <si>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</si>
  <si>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</si>
  <si>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</si>
  <si>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</si>
  <si>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</si>
  <si>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</si>
  <si>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</si>
  <si>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</si>
  <si>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</si>
  <si>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</si>
  <si>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</si>
  <si>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</si>
  <si>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</si>
  <si>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</si>
  <si>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</si>
  <si>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</si>
  <si>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</si>
  <si>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</si>
  <si>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</si>
  <si>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</si>
  <si>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</si>
  <si>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</si>
  <si>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</si>
  <si>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</si>
  <si>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</si>
  <si>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</si>
  <si>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</si>
  <si>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</si>
  <si>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</si>
  <si>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</si>
  <si>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</si>
  <si>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</si>
  <si>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</si>
  <si>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</si>
  <si>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</si>
  <si>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</si>
  <si>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</si>
  <si>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</si>
  <si>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</si>
  <si>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</si>
  <si>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</si>
  <si>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</si>
  <si>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</si>
  <si>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</si>
  <si>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</si>
  <si>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</si>
  <si>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</si>
  <si>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</si>
  <si>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</si>
  <si>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</si>
  <si>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</si>
  <si>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</si>
  <si>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</si>
  <si>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</si>
  <si>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</si>
  <si>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</si>
  <si>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</si>
  <si>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</si>
  <si>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</si>
  <si>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</si>
  <si>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</si>
  <si>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</si>
  <si>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</si>
  <si>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</si>
  <si>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</si>
  <si>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</si>
  <si>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</si>
  <si>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</si>
  <si>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</si>
  <si>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</si>
  <si>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</si>
  <si>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</si>
  <si>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</si>
  <si>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</si>
  <si>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</si>
  <si>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</si>
  <si>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</si>
  <si>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</si>
  <si>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</si>
  <si>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</si>
  <si>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</si>
  <si>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</si>
  <si>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</si>
  <si>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</si>
  <si>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</si>
  <si>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</si>
  <si>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</si>
  <si>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</si>
  <si>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</si>
  <si>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</si>
  <si>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</si>
  <si>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</si>
  <si>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</si>
  <si>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</si>
  <si>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</si>
  <si>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</si>
  <si>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</si>
  <si>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</si>
  <si>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</si>
  <si>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</si>
  <si>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</si>
  <si>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</si>
  <si>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</si>
  <si>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</si>
  <si>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</si>
  <si>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</si>
  <si>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</si>
  <si>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</si>
  <si>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</si>
  <si>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</si>
  <si>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</si>
  <si>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</si>
  <si>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</si>
  <si>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</si>
  <si>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</si>
  <si>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</si>
  <si>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</si>
  <si>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</si>
  <si>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</si>
  <si>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</si>
  <si>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</si>
  <si>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</si>
  <si>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</si>
  <si>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</si>
  <si>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</si>
  <si>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</si>
  <si>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</si>
  <si>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</si>
  <si>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</si>
  <si>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</si>
  <si>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</si>
  <si>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</si>
  <si>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</si>
  <si>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</si>
  <si>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</si>
  <si>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</si>
  <si>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</si>
  <si>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</si>
  <si>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</si>
  <si>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</si>
  <si>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</si>
  <si>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</si>
  <si>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</si>
  <si>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</si>
  <si>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</si>
  <si>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</si>
  <si>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</si>
  <si>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</si>
  <si>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</si>
  <si>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</si>
  <si>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</si>
  <si>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</si>
  <si>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</si>
  <si>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</si>
  <si>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</si>
  <si>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</si>
  <si>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</si>
  <si>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</si>
  <si>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</si>
  <si>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</si>
  <si>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</si>
  <si>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</si>
  <si>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</si>
  <si>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</si>
  <si>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</si>
  <si>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</si>
  <si>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</si>
  <si>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</si>
  <si>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</si>
  <si>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</si>
  <si>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</si>
  <si>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</si>
  <si>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</si>
  <si>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</si>
  <si>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</si>
  <si>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</si>
  <si>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</si>
  <si>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</si>
  <si>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</si>
  <si>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</si>
  <si>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</si>
  <si>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</si>
  <si>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</si>
  <si>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</si>
  <si>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</si>
  <si>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</si>
  <si>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</si>
  <si>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</si>
  <si>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</si>
  <si>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</si>
  <si>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</si>
  <si>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</si>
  <si>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</si>
  <si>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</si>
  <si>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</si>
  <si>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</si>
  <si>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</si>
  <si>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</si>
  <si>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</si>
  <si>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</si>
  <si>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</si>
  <si>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</si>
  <si>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</si>
  <si>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</si>
  <si>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</si>
  <si>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</si>
  <si>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</si>
  <si>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</si>
  <si>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</si>
  <si>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</si>
  <si>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</si>
  <si>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</si>
  <si>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</si>
  <si>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</si>
  <si>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</si>
  <si>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</si>
  <si>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</si>
  <si>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</si>
  <si>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</si>
  <si>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</si>
  <si>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</si>
  <si>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</si>
  <si>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</si>
  <si>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</si>
  <si>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</si>
  <si>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</si>
  <si>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</si>
  <si>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</si>
  <si>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</si>
  <si>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</si>
  <si>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</si>
  <si>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</si>
  <si>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</si>
  <si>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</si>
  <si>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</si>
  <si>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</si>
  <si>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</si>
  <si>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</si>
  <si>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</si>
  <si>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</si>
  <si>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</si>
  <si>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</si>
  <si>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</si>
  <si>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</si>
  <si>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</si>
  <si>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</si>
  <si>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</si>
  <si>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</si>
  <si>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</si>
  <si>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</si>
  <si>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</si>
  <si>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</si>
  <si>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</si>
  <si>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</si>
  <si>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</si>
  <si>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</si>
  <si>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</si>
  <si>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</si>
  <si>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</si>
  <si>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</si>
  <si>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</si>
  <si>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</si>
  <si>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</si>
  <si>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</si>
  <si>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</si>
  <si>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</si>
  <si>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</si>
  <si>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</si>
  <si>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</si>
  <si>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</si>
  <si>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</si>
  <si>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</si>
  <si>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</si>
  <si>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</si>
  <si>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</si>
  <si>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</si>
  <si>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</si>
  <si>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</si>
  <si>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</si>
  <si>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</si>
  <si>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</si>
  <si>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</si>
  <si>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</si>
  <si>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</si>
  <si>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</si>
  <si>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</si>
  <si>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</si>
  <si>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</si>
  <si>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</si>
  <si>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</si>
  <si>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</si>
  <si>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</si>
  <si>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</si>
  <si>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</si>
  <si>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</si>
  <si>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</si>
  <si>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</si>
  <si>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</si>
  <si>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</si>
  <si>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</si>
  <si>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</si>
  <si>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</si>
  <si>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</si>
  <si>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</si>
  <si>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</si>
  <si>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</si>
  <si>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</si>
  <si>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</si>
  <si>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</si>
  <si>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</si>
  <si>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</si>
  <si>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</si>
  <si>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</si>
  <si>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</si>
  <si>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</si>
  <si>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</si>
  <si>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</si>
  <si>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</si>
  <si>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</si>
  <si>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</si>
  <si>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</si>
  <si>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</si>
  <si>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</si>
  <si>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</si>
  <si>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</si>
  <si>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</si>
  <si>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</si>
  <si>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</si>
  <si>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</si>
  <si>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</si>
  <si>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</si>
  <si>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</si>
  <si>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</si>
  <si>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</si>
  <si>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</si>
  <si>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</si>
  <si>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</si>
  <si>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</si>
  <si>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</si>
  <si>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</si>
  <si>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</si>
  <si>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</si>
  <si>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</si>
  <si>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</si>
  <si>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</si>
  <si>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</si>
  <si>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</si>
  <si>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</si>
  <si>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</si>
  <si>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</si>
  <si>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</si>
  <si>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</si>
  <si>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</si>
  <si>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</si>
  <si>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</si>
  <si>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</si>
  <si>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</si>
  <si>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</si>
  <si>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</si>
  <si>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</si>
  <si>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</si>
  <si>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</si>
  <si>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</si>
  <si>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</si>
  <si>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</si>
  <si>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</si>
  <si>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</si>
  <si>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</si>
  <si>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</si>
  <si>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</si>
  <si>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</si>
  <si>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</si>
  <si>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</si>
  <si>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</si>
  <si>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</si>
  <si>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</si>
  <si>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</si>
  <si>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</si>
  <si>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</si>
  <si>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</si>
  <si>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</si>
  <si>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</si>
  <si>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</si>
  <si>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</si>
  <si>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</si>
  <si>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</si>
  <si>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</si>
  <si>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</si>
  <si>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</si>
  <si>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</si>
  <si>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</si>
  <si>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</si>
  <si>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</si>
  <si>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</si>
  <si>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</si>
  <si>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</si>
  <si>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</si>
  <si>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</si>
  <si>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</si>
  <si>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</si>
  <si>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</si>
  <si>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</si>
  <si>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</si>
  <si>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</si>
  <si>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</si>
  <si>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</si>
  <si>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</si>
  <si>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</si>
  <si>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</si>
  <si>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</si>
  <si>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</si>
  <si>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</si>
  <si>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</si>
  <si>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</si>
  <si>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</si>
  <si>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</si>
  <si>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</si>
  <si>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</si>
  <si>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</si>
  <si>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</si>
  <si>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</si>
  <si>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</si>
  <si>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</si>
  <si>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</si>
  <si>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</si>
  <si>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</si>
  <si>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</si>
  <si>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</si>
  <si>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</si>
  <si>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</si>
  <si>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</si>
  <si>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</si>
  <si>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</si>
  <si>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</si>
  <si>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</si>
  <si>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</si>
  <si>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</si>
  <si>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</si>
  <si>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</si>
  <si>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</si>
  <si>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</si>
  <si>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</si>
  <si>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</si>
  <si>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</si>
  <si>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</si>
  <si>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</si>
  <si>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</si>
  <si>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</si>
  <si>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</si>
  <si>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</si>
  <si>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</si>
  <si>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</si>
  <si>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</si>
  <si>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</si>
  <si>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</si>
  <si>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</si>
  <si>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</si>
  <si>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</si>
  <si>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</si>
  <si>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</si>
  <si>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</si>
  <si>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</si>
  <si>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</si>
  <si>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</si>
  <si>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</si>
  <si>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</si>
  <si>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</si>
  <si>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</si>
  <si>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</si>
  <si>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</si>
  <si>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</si>
  <si>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</si>
  <si>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</si>
  <si>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</si>
  <si>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</si>
  <si>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</si>
  <si>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</si>
  <si>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</si>
  <si>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</si>
  <si>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</si>
  <si>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</si>
  <si>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</si>
  <si>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</si>
  <si>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</si>
  <si>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</si>
  <si>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</si>
  <si>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</si>
  <si>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</si>
  <si>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</si>
  <si>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</si>
  <si>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</si>
  <si>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</si>
  <si>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</si>
  <si>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</si>
  <si>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</si>
  <si>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</si>
  <si>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</si>
  <si>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</si>
  <si>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</si>
  <si>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</si>
  <si>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</si>
  <si>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</si>
  <si>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</si>
  <si>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</si>
  <si>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</si>
  <si>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</si>
  <si>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</si>
  <si>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</si>
  <si>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</si>
  <si>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</si>
  <si>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</si>
  <si>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</si>
  <si>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</si>
  <si>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</si>
  <si>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</si>
  <si>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</si>
  <si>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</si>
  <si>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</si>
  <si>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</si>
  <si>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</si>
  <si>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</si>
  <si>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</si>
  <si>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</si>
  <si>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</si>
  <si>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</si>
  <si>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</si>
  <si>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</si>
  <si>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</si>
  <si>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</si>
  <si>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</si>
  <si>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</si>
  <si>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</si>
  <si>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</si>
  <si>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</si>
  <si>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</si>
  <si>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</si>
  <si>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</si>
  <si>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</si>
  <si>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</si>
  <si>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</si>
  <si>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</si>
  <si>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</si>
  <si>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</si>
  <si>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</si>
  <si>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</si>
  <si>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</si>
  <si>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</si>
  <si>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</si>
  <si>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</si>
  <si>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</si>
  <si>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</si>
  <si>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</si>
  <si>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</si>
  <si>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</si>
  <si>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</si>
  <si>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</si>
  <si>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</si>
  <si>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</si>
  <si>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</si>
  <si>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</si>
  <si>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</si>
  <si>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</si>
  <si>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</si>
  <si>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</si>
  <si>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</si>
  <si>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</si>
  <si>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</si>
  <si>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</si>
  <si>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</si>
  <si>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</si>
  <si>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</si>
  <si>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</si>
  <si>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</si>
  <si>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</si>
  <si>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</si>
  <si>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</si>
  <si>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</si>
  <si>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</si>
  <si>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</si>
  <si>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</si>
  <si>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</si>
  <si>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</si>
  <si>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</si>
  <si>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</si>
  <si>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</si>
  <si>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</si>
  <si>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</si>
  <si>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</si>
  <si>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</si>
  <si>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</si>
  <si>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</si>
  <si>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</si>
  <si>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</si>
  <si>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</si>
  <si>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</si>
  <si>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</si>
  <si>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</si>
  <si>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</si>
  <si>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</si>
  <si>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</si>
  <si>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</si>
  <si>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</si>
  <si>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</si>
  <si>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</si>
  <si>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</si>
  <si>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</si>
  <si>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</si>
  <si>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</si>
  <si>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</si>
  <si>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</si>
  <si>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</si>
  <si>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</si>
  <si>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</si>
  <si>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</si>
  <si>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</si>
  <si>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</si>
  <si>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</si>
  <si>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</si>
  <si>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</si>
  <si>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</si>
  <si>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</si>
  <si>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</si>
  <si>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</si>
  <si>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</si>
  <si>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</si>
  <si>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</si>
  <si>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</si>
  <si>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</si>
  <si>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</si>
  <si>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</si>
  <si>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</si>
  <si>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</si>
  <si>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</si>
  <si>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</si>
  <si>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</si>
  <si>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</si>
  <si>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</si>
  <si>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</si>
  <si>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</si>
  <si>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</si>
  <si>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</si>
  <si>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</si>
  <si>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</si>
  <si>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</si>
  <si>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</si>
  <si>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</si>
  <si>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</si>
  <si>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</si>
  <si>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</si>
  <si>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</si>
  <si>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</si>
  <si>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</si>
  <si>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</si>
  <si>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</si>
  <si>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</si>
  <si>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</si>
  <si>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</si>
  <si>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</si>
  <si>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</si>
  <si>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</si>
  <si>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</si>
  <si>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</si>
  <si>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</si>
  <si>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</si>
  <si>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</si>
  <si>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</si>
  <si>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</si>
  <si>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</si>
  <si>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</si>
  <si>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</si>
  <si>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</si>
  <si>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</si>
  <si>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</si>
  <si>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</si>
  <si>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</si>
  <si>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</si>
  <si>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</si>
  <si>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</si>
  <si>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</si>
  <si>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</si>
  <si>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</si>
  <si>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</si>
  <si>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</si>
  <si>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</si>
  <si>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</si>
  <si>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</si>
  <si>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</si>
  <si>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</si>
  <si>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</si>
  <si>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</si>
  <si>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</si>
  <si>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</si>
  <si>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</si>
  <si>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</si>
  <si>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</si>
  <si>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</si>
  <si>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</si>
  <si>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</si>
  <si>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</si>
  <si>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</si>
  <si>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</si>
  <si>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</si>
  <si>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</si>
  <si>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</si>
  <si>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</si>
  <si>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</si>
  <si>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</si>
  <si>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</si>
  <si>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</si>
  <si>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</si>
  <si>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</si>
  <si>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</si>
  <si>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</si>
  <si>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</si>
  <si>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</si>
  <si>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</si>
  <si>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</si>
  <si>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</si>
  <si>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</si>
  <si>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</si>
  <si>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</si>
  <si>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</si>
  <si>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</si>
  <si>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</si>
  <si>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</si>
  <si>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</si>
  <si>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</si>
  <si>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</si>
  <si>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</si>
  <si>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</si>
  <si>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</si>
  <si>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</si>
  <si>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</si>
  <si>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</si>
  <si>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</si>
  <si>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</si>
  <si>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</si>
  <si>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</si>
  <si>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</si>
  <si>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</si>
  <si>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</si>
  <si>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</si>
  <si>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</si>
  <si>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</si>
  <si>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</si>
  <si>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</si>
  <si>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</si>
  <si>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</si>
  <si>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</si>
  <si>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</si>
  <si>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</si>
  <si>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</si>
  <si>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</si>
  <si>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</si>
  <si>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</si>
  <si>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</si>
  <si>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</si>
  <si>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</si>
  <si>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</si>
  <si>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</si>
  <si>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</si>
  <si>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</si>
  <si>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</si>
  <si>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</si>
  <si>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</si>
  <si>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</si>
  <si>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</si>
  <si>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</si>
  <si>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</si>
  <si>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</si>
  <si>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</si>
  <si>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</si>
  <si>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</si>
  <si>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</si>
  <si>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</si>
  <si>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</si>
  <si>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</si>
  <si>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</si>
  <si>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</si>
  <si>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</si>
  <si>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</si>
  <si>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</si>
  <si>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</si>
  <si>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</si>
  <si>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</si>
  <si>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</si>
  <si>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</si>
  <si>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</si>
  <si>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</si>
  <si>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</si>
  <si>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</si>
  <si>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</si>
  <si>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</si>
  <si>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</si>
  <si>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</si>
  <si>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</si>
  <si>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</si>
  <si>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</si>
  <si>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</si>
  <si>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</si>
  <si>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</si>
  <si>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</si>
  <si>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</si>
  <si>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</si>
  <si>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</si>
  <si>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</si>
  <si>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</si>
  <si>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</si>
  <si>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</si>
  <si>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</si>
  <si>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</si>
  <si>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</si>
  <si>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</si>
  <si>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</si>
  <si>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</si>
  <si>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</si>
  <si>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</si>
  <si>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</si>
  <si>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</si>
  <si>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</si>
  <si>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</si>
  <si>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</si>
  <si>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</si>
  <si>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</si>
  <si>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</si>
  <si>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</si>
  <si>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</si>
  <si>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</si>
  <si>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</si>
  <si>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</si>
  <si>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</si>
  <si>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</si>
  <si>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</si>
  <si>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</si>
  <si>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</si>
  <si>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</si>
  <si>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</si>
  <si>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</si>
  <si>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</si>
  <si>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</si>
  <si>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</si>
  <si>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</si>
  <si>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</si>
  <si>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</si>
  <si>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</si>
  <si>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</si>
  <si>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</si>
  <si>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</si>
  <si>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</si>
  <si>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</si>
  <si>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</si>
  <si>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</si>
  <si>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</si>
  <si>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</si>
  <si>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</si>
  <si>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</si>
  <si>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</si>
  <si>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</si>
  <si>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</si>
  <si>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</si>
  <si>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</si>
  <si>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</si>
  <si>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</si>
  <si>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</si>
  <si>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</si>
  <si>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</si>
  <si>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</si>
  <si>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</si>
  <si>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</si>
  <si>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</si>
  <si>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</si>
  <si>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</si>
  <si>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</si>
  <si>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</si>
  <si>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</si>
  <si>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</si>
  <si>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</si>
  <si>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</si>
  <si>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</si>
  <si>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</si>
  <si>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</si>
  <si>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</si>
  <si>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</si>
  <si>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</si>
  <si>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</si>
  <si>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</si>
  <si>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</si>
  <si>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</si>
  <si>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PCM-20251030-00001358</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</si>
  <si>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</si>
  <si>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</si>
  <si>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</si>
  <si>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</si>
  <si>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</si>
  <si>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</si>
  <si>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</si>
  <si>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</si>
  <si>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</si>
  <si>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</si>
  <si>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</si>
  <si>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</si>
  <si>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</si>
  <si>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</si>
  <si>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</si>
  <si>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</si>
  <si>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</si>
  <si>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</si>
  <si>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</si>
  <si>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</si>
  <si>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</si>
  <si>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</si>
  <si>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</si>
  <si>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</si>
  <si>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</si>
  <si>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</si>
  <si>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</si>
  <si>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</si>
  <si>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</si>
  <si>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</si>
  <si>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</si>
  <si>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</si>
  <si>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</si>
  <si>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</si>
  <si>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</si>
  <si>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</si>
  <si>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</si>
  <si>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</si>
  <si>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</si>
  <si>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</si>
  <si>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</si>
  <si>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</si>
  <si>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</si>
  <si>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</si>
  <si>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</si>
  <si>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</si>
  <si>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</si>
  <si>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</si>
  <si>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</si>
  <si>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</si>
  <si>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</si>
  <si>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</si>
  <si>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</si>
  <si>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</si>
  <si>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</si>
  <si>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</si>
  <si>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</si>
  <si>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</si>
  <si>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</si>
  <si>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</si>
  <si>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</si>
  <si>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</si>
  <si>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</si>
  <si>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</si>
  <si>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</si>
  <si>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</si>
  <si>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</si>
  <si>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</si>
  <si>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</si>
  <si>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</si>
  <si>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</si>
  <si>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</si>
  <si>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</si>
  <si>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</si>
  <si>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</si>
  <si>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</si>
  <si>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</si>
  <si>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</si>
  <si>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</si>
  <si>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</si>
  <si>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</si>
  <si>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</si>
  <si>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</si>
  <si>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</si>
  <si>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</si>
  <si>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</si>
  <si>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10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</si>
  <si>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</si>
  <si>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</si>
  <si>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</si>
  <si>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</si>
  <si>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</si>
  <si>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</si>
  <si>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</si>
  <si>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</si>
  <si>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</si>
  <si>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</si>
  <si>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</si>
  <si>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</si>
  <si>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</si>
  <si>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</si>
  <si>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35 min </t>
  </si>
  <si>
    <t xml:space="preserve">TT-20251030-01309 , witing for separate TT </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</si>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</sst>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8" totalsRowShown="0" headerRowDxfId="174" dataDxfId="173" headerRowBorderDxfId="171" tableBorderDxfId="172" totalsRowBorderDxfId="170">
  <autoFilter ref="A1:L13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0" totalsRowShown="0" headerRowDxfId="48" dataDxfId="47" headerRowBorderDxfId="45" tableBorderDxfId="46" totalsRowBorderDxfId="44">
  <autoFilter ref="A1:L15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8"/>
  <sheetViews>
    <sheetView tabSelected="1" workbookViewId="0">
      <selection activeCell="F13" sqref="F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297.71650347222021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0.20123726852034451</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34" t="s">
        <v>19228</v>
      </c>
      <c r="E4" s="135" t="s">
        <v>39021</v>
      </c>
      <c r="F4" s="136">
        <v>45960.661712962959</v>
      </c>
      <c r="G4" s="137">
        <f ca="1">IFERROR(NOW()-F4,"")</f>
        <v>3.2164351869141683E-3</v>
      </c>
      <c r="H4" s="136">
        <v>45960.656157407408</v>
      </c>
      <c r="I4" s="134" t="str">
        <f>IFERROR(VLOOKUP(D4,DB!A:F,6,0),"")</f>
        <v>SCECO</v>
      </c>
      <c r="J4" s="134" t="str">
        <f>IFERROR(VLOOKUP(D4,DB!A:G,7,0),"")</f>
        <v>No BB</v>
      </c>
      <c r="K4" s="138" t="s">
        <v>39026</v>
      </c>
      <c r="L4" s="139" t="str">
        <f>IFERROR(VLOOKUP(D4,DB!A:I,9,0),"")</f>
        <v>Latis</v>
      </c>
    </row>
    <row r="5" spans="1:15" ht="15" customHeight="1">
      <c r="A5" s="133"/>
      <c r="B5" s="134" t="str">
        <f>IFERROR(VLOOKUP(D5,DB!A:K,11,0),"")</f>
        <v/>
      </c>
      <c r="C5" s="134"/>
      <c r="D5" s="134"/>
      <c r="E5" s="135"/>
      <c r="F5" s="136"/>
      <c r="G5" s="137">
        <f ca="1">IFERROR(NOW()-F5,"")</f>
        <v>45960.664929398146</v>
      </c>
      <c r="H5" s="136"/>
      <c r="I5" s="134" t="str">
        <f>IFERROR(VLOOKUP(D5,DB!A:F,6,0),"")</f>
        <v/>
      </c>
      <c r="J5" s="134" t="str">
        <f>IFERROR(VLOOKUP(D5,DB!A:G,7,0),"")</f>
        <v/>
      </c>
      <c r="K5" s="138"/>
      <c r="L5" s="139" t="str">
        <f>IFERROR(VLOOKUP(D5,DB!A:I,9,0),"")</f>
        <v/>
      </c>
    </row>
    <row r="6" spans="1:15" ht="15" customHeight="1">
      <c r="A6" s="145"/>
      <c r="B6" s="146" t="str">
        <f>IFERROR(VLOOKUP(D6,DB!A:K,11,0),"")</f>
        <v/>
      </c>
      <c r="C6" s="146"/>
      <c r="D6" s="146"/>
      <c r="E6" s="147"/>
      <c r="F6" s="148"/>
      <c r="G6" s="149">
        <f ca="1">IFERROR(NOW()-F6,"")</f>
        <v>45960.664929398146</v>
      </c>
      <c r="H6" s="148"/>
      <c r="I6" s="146" t="str">
        <f>IFERROR(VLOOKUP(D6,DB!A:F,6,0),"")</f>
        <v/>
      </c>
      <c r="J6" s="146" t="str">
        <f>IFERROR(VLOOKUP(D6,DB!A:G,7,0),"")</f>
        <v/>
      </c>
      <c r="K6" s="150"/>
      <c r="L6" s="151" t="str">
        <f>IFERROR(VLOOKUP(D6,DB!A:I,9,0),"")</f>
        <v/>
      </c>
    </row>
    <row r="7" spans="1:15" ht="15" customHeight="1">
      <c r="A7" s="133"/>
      <c r="B7" s="134" t="str">
        <f>IFERROR(VLOOKUP(D7,DB!A:K,11,0),"")</f>
        <v/>
      </c>
      <c r="C7" s="134"/>
      <c r="D7" s="134"/>
      <c r="E7" s="135"/>
      <c r="F7" s="136"/>
      <c r="G7" s="137">
        <f ca="1">IFERROR(NOW()-F7,"")</f>
        <v>45960.664929398146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45960.664929398146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45960.664929398146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45960.664929398146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45960.664929398146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45960.664929398146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45960.664929398146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80"/>
      <c r="E14" s="135"/>
      <c r="F14" s="136"/>
      <c r="G14" s="137">
        <f ca="1">IFERROR(NOW()-F14,"")</f>
        <v>45960.664929398146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45960.664929398146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45960.664929398146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45960.664929398146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45960.664929398146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45960.664929398146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45960.664929398146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45960.664929398146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45960.664929398146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45960.664929398146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45960.664929398146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45960.664929398146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45960.664929398146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45960.664929398146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45960.664929398146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45960.664929398146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45960.664929398146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45960.664929398146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45960.664929398146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45960.664929398146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45960.664929398146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45960.664929398146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45960.664929398146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45960.664929398146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45960.664929398146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45960.664929398146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45960.664929398146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45960.664929398146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45960.664929398146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45960.664929398146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45960.664929398146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45960.664929398146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45960.664929398146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45960.664929398146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45960.664929398146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45960.664929398146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45960.664929398146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45960.664929398146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45960.664929398146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45960.664929398146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45960.664929398146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45960.664929398146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45960.664929398146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45960.664929398146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45960.664929398146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45960.664929398146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45960.664929398146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45960.664929398146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45960.664929398146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45960.664929398146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45960.664929398146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45960.664929398146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45960.664929398146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45960.664929398146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45960.664929398146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45960.664929398146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45960.664929398146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45960.664929398146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45960.664929398146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45960.664929398146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45960.664929398146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45960.664929398146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45960.664929398146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45960.664929398146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45960.664929398146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45960.664929398146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45960.664929398146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45960.664929398146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45960.664929398146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45960.664929398146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45960.664929398146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45960.664929398146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45960.664929398146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45960.664929398146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45960.664929398146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45960.664929398146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45960.664929398146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45960.664929398146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45960.664929398146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45960.664929398146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45960.664929398146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45960.664929398146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45960.664929398146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45960.664929398146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45960.664929398146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45960.664929398146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45960.664929398146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45960.664929398146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45960.664929398146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45960.664929398146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45960.664929398146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45960.664929398146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45960.664929398146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45960.664929398146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45960.664929398146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45960.664929398146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45960.664929398146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45960.664929398146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45960.664929398146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45960.664929398146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45960.664929398146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45960.664929398146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45960.664929398146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45960.664929398146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45960.664929398146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45960.664929398146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45960.664929398146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45960.664929398146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45960.664929398146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45960.664929398146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45960.664929398146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45960.664929398146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45960.664929398146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45960.664929398146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45960.664929398146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45960.664929398146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45960.664929398146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45960.664929398146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45960.664929398146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45960.664929398146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45960.664929398146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45960.664929398146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45960.664929398146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45960.664929398146</v>
      </c>
      <c r="H137" s="136"/>
      <c r="I137" s="134" t="str">
        <f>IFERROR(VLOOKUP(D137,DB!A:F,6,0),"")</f>
        <v/>
      </c>
      <c r="J137" s="134" t="str">
        <f>IFERROR(VLOOKUP(D137,DB!A:G,7,0),"")</f>
        <v/>
      </c>
      <c r="K137" s="138"/>
      <c r="L137" s="139" t="str">
        <f>IFERROR(VLOOKUP(D137,DB!A:I,9,0),"")</f>
        <v/>
      </c>
    </row>
    <row r="138" spans="1:12" ht="15" customHeight="1">
      <c r="A138" s="145"/>
      <c r="B138" s="146" t="str">
        <f>IFERROR(VLOOKUP(D138,DB!A:K,11,0),"")</f>
        <v/>
      </c>
      <c r="C138" s="146"/>
      <c r="D138" s="146"/>
      <c r="E138" s="147"/>
      <c r="F138" s="148"/>
      <c r="G138" s="149">
        <f ca="1">IFERROR(NOW()-F138,"")</f>
        <v>45960.664929398146</v>
      </c>
      <c r="H138" s="148"/>
      <c r="I138" s="146" t="str">
        <f>IFERROR(VLOOKUP(D138,DB!A:F,6,0),"")</f>
        <v/>
      </c>
      <c r="J138" s="146" t="str">
        <f>IFERROR(VLOOKUP(D138,DB!A:G,7,0),"")</f>
        <v/>
      </c>
      <c r="K138" s="150"/>
      <c r="L138" s="151" t="str">
        <f>IFERROR(VLOOKUP(D138,DB!A:I,9,0),"")</f>
        <v/>
      </c>
    </row>
  </sheetData>
  <customSheetViews>
    <customSheetView guid="{F6042A99-DD27-4453-835D-0834D95730CC}" filter="1" showAutoFilter="1">
      <pageMargins left="0" right="0" top="0" bottom="0" header="0" footer="0"/>
      <autoFilter ref="B1:M1" xr:uid="{1A8D29A3-0767-4AF4-8974-36CDCAD959DC}"/>
    </customSheetView>
  </customSheetViews>
  <dataValidations count="2">
    <dataValidation allowBlank="1" showInputMessage="1" showErrorMessage="1" sqref="E1" xr:uid="{5DBA255D-CDD9-49FB-AD3C-AF70AB4EE696}"/>
    <dataValidation type="list" allowBlank="1" showInputMessage="1" showErrorMessage="1" sqref="E2:E13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135.66509143518488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1.9228460648155306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25490</v>
      </c>
      <c r="E5" s="114" t="s">
        <v>39104</v>
      </c>
      <c r="F5" s="115">
        <v>45960.603888888887</v>
      </c>
      <c r="G5" s="116">
        <f ca="1">IFERROR(NOW()-F5,"-")</f>
        <v>6.1040509259328246E-2</v>
      </c>
      <c r="H5" s="115">
        <v>45960.598333333335</v>
      </c>
      <c r="I5" s="18" t="str">
        <f>IFERROR(VLOOKUP(D5,DB!A:F,6,0),"")</f>
        <v>Generator-SG</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45960.664929398146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45960.664929398146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45960.664929398146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45960.664929398146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45960.664929398146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45960.664929398146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45960.664929398146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45960.664929398146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45960.664929398146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45960.664929398146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45960.664929398146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45960.664929398146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45960.664929398146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45960.664929398146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45960.664929398146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45960.664929398146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45960.664929398146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45960.664929398146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45960.664929398146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45960.664929398146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45960.664929398146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45960.664929398146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45960.664929398146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45960.664929398146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45960.664929398146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45960.664929398146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45960.664929398146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45960.664929398146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45960.664929398146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45960.664929398146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45960.664929398146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45960.664929398146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45960.664929398146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45960.664929398146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45960.664929398146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45960.664929398146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45960.664929398146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45960.664929398146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45960.664929398146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45960.664929398146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45960.664929398146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45960.664929398146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45960.664929398146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45960.664929398146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45960.664929398146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45960.664929398146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45960.664929398146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45960.664929398146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45960.664929398146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45960.664929398146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45960.664929398146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45960.664929398146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45960.664929398146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45960.664929398146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45960.664929398146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45960.664929398146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45960.664929398146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45960.664929398146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45960.664929398146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45960.664929398146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45960.664929398146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45960.664929398146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45960.664929398146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45960.664929398146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45960.664929398146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45960.664929398146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45960.664929398146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45960.664929398146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45960.664929398146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45960.664929398146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45960.664929398146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45960.664929398146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45960.664929398146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45960.664929398146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45960.664929398146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45960.664929398146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45960.664929398146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45960.664929398146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45960.664929398146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45960.664929398146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45960.664929398146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45960.664929398146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45960.664929398146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45960.664929398146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45960.664929398146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45960.664929398146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45960.664929398146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45960.664929398146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45960.664929398146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45960.664929398146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45960.664929398146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45960.664929398146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45960.664929398146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45960.664929398146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45960.664929398146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45960.664929398146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45960.664929398146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45960.664929398146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45960.664929398146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45960.664929398146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45960.664929398146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45960.664929398146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45960.664929398146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45960.664929398146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45960.664929398146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45960.664929398146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45960.664929398146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45960.664929398146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45960.664929398146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45960.664929398146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45960.664929398146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45960.664929398146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45960.664929398146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45960.664929398146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45960.664929398146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45960.664929398146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45960.664929398146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45960.664929398146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45960.664929398146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45960.664929398146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45960.664929398146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45960.664929398146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45960.664929398146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45960.664929398146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45960.664929398146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45960.664929398146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45960.664929398146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45960.664929398146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45960.664929398146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45960.664929398146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45960.664929398146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45960.664929398146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45960.664929398146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45960.664929398146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45960.664929398146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45960.664929398146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45960.664929398146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45960.664929398146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45960.664929398146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45960.664929398146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45960.664929398146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45960.664929398146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45960.664929398146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45960.664929398146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45960.664929398146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45960.664929398146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45960.664929398146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45960.664929398146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45960.664929398146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45960.664929398146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45960.664929398146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45960.664929398146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45960.664929398146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45960.664929398146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45960.664929398146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45960.664929398146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45960.664929398146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45960.664929398146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45960.664929398146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45960.664929398146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45960.664929398146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45960.664929398146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45960.664929398146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45960.664929398146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45960.664929398146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45960.664929398146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45960.664929398146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45960.664929398146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45960.664929398146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45960.664929398146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45960.664929398146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45960.664929398146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45960.664929398146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45960.664929398146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45960.664929398146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45960.664929398146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45960.664929398146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45960.664929398146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45960.664929398146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45960.664929398146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45960.664929398146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45960.664929398146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45960.664929398146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45960.664929398146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45960.664929398146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45960.664929398146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45960.664929398146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45960.664929398146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45960.664929398146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45960.664929398146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45960.664929398146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45960.664929398146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45960.664929398146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45960.664929398146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45960.664929398146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45960.664929398146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45960.664929398146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45960.664929398146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45960.664929398146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45960.664929398146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45960.664929398146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45960.664929398146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45960.664929398146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45960.664929398146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45960.664929398146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45960.664929398146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45960.664929398146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45960.664929398146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45960.664929398146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45960.664929398146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45960.664929398146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45960.664929398146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45960.664929398146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45960.664929398146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45960.664929398146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45960.664929398146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45960.664929398146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45960.664929398146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45960.664929398146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45960.664929398146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45960.664929398146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45960.664929398146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45960.664929398146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45960.664929398146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45960.664929398146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45960.664929398146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45960.664929398146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45960.664929398146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45960.664929398146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45960.664929398146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45960.664929398146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45960.664929398146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45960.664929398146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45960.664929398146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45960.664929398146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45960.664929398146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45960.664929398146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45960.664929398146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45960.664929398146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45960.664929398146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45960.664929398146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45960.664929398146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45960.664929398146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45960.664929398146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45960.664929398146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45960.664929398146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45960.664929398146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45960.664929398146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45960.664929398146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45960.664929398146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45960.664929398146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45960.664929398146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45960.664929398146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45960.664929398146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45960.664929398146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45960.664929398146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45960.664929398146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45960.664929398146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45960.664929398146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45960.664929398146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45960.664929398146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45960.664929398146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45960.664929398146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45960.664929398146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45960.664929398146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45960.664929398146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45960.664929398146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45960.664929398146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45960.664929398146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45960.664929398146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45960.664929398146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45960.664929398146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45960.664929398146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45960.664929398146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45960.664929398146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45960.664929398146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45960.664929398146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45960.664929398146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45960.664929398146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45960.664929398146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45960.664929398146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45960.664929398146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45960.664929398146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45960.664929398146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45960.664929398146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45960.664929398146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45960.664929398146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45960.664929398146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45960.664929398146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45960.664929398146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45960.664929398146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45960.664929398146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45960.664929398146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45960.664929398146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45960.664929398146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45960.664929398146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45960.664929398146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45960.664929398146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45960.664929398146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45960.664929398146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45960.664929398146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45960.664929398146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45960.664929398146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45960.664929398146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45960.664929398146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45960.664929398146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45960.664929398146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45960.664929398146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45960.664929398146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45960.664929398146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45960.664929398146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45960.664929398146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45960.664929398146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45960.664929398146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45960.664929398146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45960.664929398146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45960.664929398146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45960.664929398146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45960.664929398146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45960.664929398146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45960.664929398146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45960.664929398146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45960.664929398146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45960.664929398146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45960.664929398146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45960.664929398146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45960.664929398146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45960.664929398146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45960.664929398146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45960.664929398146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45960.664929398146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45960.664929398146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45960.664929398146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45960.664929398146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45960.664929398146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45960.664929398146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45960.664929398146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45960.664929398146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45960.664929398146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45960.664929398146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45960.664929398146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45960.664929398146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45960.664929398146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45960.664929398146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45960.664929398146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45960.664929398146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45960.664929398146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45960.664929398146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45960.664929398146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45960.664929398146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45960.664929398146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45960.664929398146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45960.664929398146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45960.664929398146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45960.664929398146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45960.664929398146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45960.664929398146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45960.664929398146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45960.664929398146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45960.664929398146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45960.664929398146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45960.664929398146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45960.664929398146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45960.664929398146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45960.664929398146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45960.664929398146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45960.664929398146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45960.664929398146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45960.664929398146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45960.664929398146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45960.664929398146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45960.664929398146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45960.664929398146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45960.664929398146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45960.664929398146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45960.664929398146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45960.664929398146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45960.664929398146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45960.664929398146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45960.664929398146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45960.664929398146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45960.664929398146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45960.664929398146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45960.664929398146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45960.664929398146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45960.664929398146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45960.664929398146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45960.664929398146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45960.664929398146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45960.664929398146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45960.664929398146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45960.664929398146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45960.664929398146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45960.664929398146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45960.664929398146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45960.664929398146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45960.664929398146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45960.664929398146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45960.664929398146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45960.664929398146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45960.664929398146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45960.664929398146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45960.664929398146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45960.664929398146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45960.664929398146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45960.664929398146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45960.664929398146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45960.664929398146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45960.664929398146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45960.664929398146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45960.664929398146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45960.664929398146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45960.664929398146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45960.664929398146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45960.664929398146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45960.664929398146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45960.664929398146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45960.664929398146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45960.664929398146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45960.664929398146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45960.664929398146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45960.664929398146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45960.664929398146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45960.664929398146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45960.664929398146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45960.664929398146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45960.664929398146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45960.664929398146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45960.664929398146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45960.664929398146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45960.664929398146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45960.664929398146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45960.664929398146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45960.664929398146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45960.664929398146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45960.664929398146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45960.664929398146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45960.664929398146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45960.664929398146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45960.664929398146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45960.664929398146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45960.664929398146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45960.664929398146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45960.664929398146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45960.664929398146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45960.664929398146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45960.664929398146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45960.664929398146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45960.664929398146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45960.664929398146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45960.664929398146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45960.664929398146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45960.664929398146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45960.664929398146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45960.664929398146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45960.664929398146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45960.664929398146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45960.664929398146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45960.664929398146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45960.664929398146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45960.664929398146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45960.664929398146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45960.664929398146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45960.664929398146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45960.664929398146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45960.664929398146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45960.664929398146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45960.664929398146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45960.664929398146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45960.664929398146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45960.664929398146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45960.664929398146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45960.664929398146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45960.664929398146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45960.664929398146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45960.664929398146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45960.664929398146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45960.664929398146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45960.664929398146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45960.664929398146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45960.664929398146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45960.664929398146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45960.664929398146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45960.664929398146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45960.664929398146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45960.664929398146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45960.664929398146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45960.664929398146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45960.664929398146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45960.664929398146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45960.664929398146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45960.664929398146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45960.664929398146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45960.664929398146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45960.664929398146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45960.664929398146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45960.664929398146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45960.664929398146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45960.664929398146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45960.664929398146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45960.664929398146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45960.664929398146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45960.664929398146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45960.664929398146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45960.664929398146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45960.664929398146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45960.664929398146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45960.664929398146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45960.664929398146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45960.664929398146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45960.664929398146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45960.664929398146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45960.664929398146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45960.664929398146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45960.664929398146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45960.664929398146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45960.664929398146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45960.664929398146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45960.664929398146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45960.664929398146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45960.664929398146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45960.664929398146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45960.664929398146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45960.664929398146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45960.664929398146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45960.664929398146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45960.664929398146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45960.664929398146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45960.664929398146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45960.664929398146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45960.664929398146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45960.664929398146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45960.664929398146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45960.664929398146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45960.664929398146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45960.664929398146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45960.664929398146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45960.664929398146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45960.664929398146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45960.664929398146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45960.664929398146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45960.664929398146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45960.664929398146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45960.664929398146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45960.664929398146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45960.664929398146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45960.664929398146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45960.664929398146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45960.664929398146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45960.664929398146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45960.664929398146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45960.664929398146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45960.664929398146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45960.664929398146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45960.664929398146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45960.664929398146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45960.664929398146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45960.664929398146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45960.664929398146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45960.664929398146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45960.664929398146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45960.664929398146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45960.664929398146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45960.664929398146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45960.664929398146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45960.664929398146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45960.664929398146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45960.664929398146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45960.664929398146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45960.664929398146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45960.664929398146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45960.664929398146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45960.664929398146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45960.664929398146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45960.664929398146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45960.664929398146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45960.664929398146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45960.664929398146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45960.664929398146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45960.664929398146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45960.664929398146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45960.664929398146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45960.664929398146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45960.664929398146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45960.664929398146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45960.664929398146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45960.664929398146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45960.664929398146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45960.664929398146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45960.664929398146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45960.664929398146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45960.664929398146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45960.664929398146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45960.664929398146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45960.664929398146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45960.664929398146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45960.664929398146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45960.664929398146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45960.664929398146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45960.664929398146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45960.664929398146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45960.664929398146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45960.664929398146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45960.664929398146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45960.664929398146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45960.664929398146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45960.664929398146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45960.664929398146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45960.664929398146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45960.664929398146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45960.664929398146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45960.664929398146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45960.664929398146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45960.664929398146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45960.664929398146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45960.664929398146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45960.664929398146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45960.664929398146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45960.664929398146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45960.664929398146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45960.664929398146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45960.664929398146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45960.664929398146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45960.664929398146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45960.664929398146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45960.664929398146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45960.664929398146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45960.664929398146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45960.664929398146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45960.664929398146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45960.664929398146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45960.664929398146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45960.664929398146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45960.664929398146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45960.664929398146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45960.664929398146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45960.664929398146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45960.664929398146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45960.664929398146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45960.664929398146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45960.664929398146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45960.664929398146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45960.664929398146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45960.664929398146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45960.664929398146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45960.664929398146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45960.664929398146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45960.664929398146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45960.664929398146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45960.664929398146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45960.664929398146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45960.664929398146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45960.664929398146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45960.664929398146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45960.664929398146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45960.664929398146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45960.664929398146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45960.664929398146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45960.664929398146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45960.664929398146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45960.664929398146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45960.664929398146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45960.664929398146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45960.664929398146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45960.664929398146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45960.664929398146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45960.664929398146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45960.664929398146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45960.664929398146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45960.664929398146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45960.664929398146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45960.664929398146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45960.664929398146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45960.664929398146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45960.664929398146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45960.664929398146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45960.664929398146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45960.664929398146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45960.664929398146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45960.664929398146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45960.664929398146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45960.664929398146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45960.664929398146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45960.664929398146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45960.664929398146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45960.664929398146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45960.664929398146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45960.664929398146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45960.664929398146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45960.664929398146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45960.664929398146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45960.664929398146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45960.664929398146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45960.664929398146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45960.664929398146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45960.664929398146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45960.664929398146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45960.664929398146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45960.664929398146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45960.664929398146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45960.664929398146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45960.664929398146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45960.664929398146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45960.664929398146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45960.664929398146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45960.664929398146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45960.664929398146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45960.664929398146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45960.664929398146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45960.664929398146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45960.664929398146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45960.664929398146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45960.664929398146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45960.664929398146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45960.664929398146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45960.664929398146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45960.664929398146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45960.664929398146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45960.664929398146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45960.664929398146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45960.664929398146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45960.664929398146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45960.664929398146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45960.664929398146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45960.664929398146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45960.664929398146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45960.664929398146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45960.664929398146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45960.664929398146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45960.664929398146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45960.664929398146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45960.664929398146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45960.664929398146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45960.664929398146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45960.664929398146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45960.664929398146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45960.664929398146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45960.664929398146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45960.664929398146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45960.664929398146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45960.664929398146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45960.664929398146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45960.664929398146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45960.664929398146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45960.664929398146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45960.664929398146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45960.664929398146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45960.664929398146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45960.664929398146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45960.664929398146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45960.664929398146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45960.664929398146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45960.664929398146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45960.664929398146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45960.664929398146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45960.664929398146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45960.664929398146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45960.664929398146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45960.664929398146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45960.664929398146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45960.664929398146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45960.664929398146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45960.664929398146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45960.664929398146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45960.664929398146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45960.664929398146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45960.664929398146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45960.664929398146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45960.664929398146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45960.664929398146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45960.664929398146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45960.664929398146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45960.664929398146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45960.664929398146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45960.664929398146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45960.664929398146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45960.664929398146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45960.664929398146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45960.664929398146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45960.664929398146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45960.664929398146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45960.664929398146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45960.664929398146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45960.664929398146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45960.664929398146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45960.664929398146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45960.664929398146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45960.664929398146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45960.664929398146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45960.664929398146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45960.664929398146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45960.664929398146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45960.664929398146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45960.664929398146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45960.664929398146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45960.664929398146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45960.664929398146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45960.664929398146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45960.664929398146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45960.664929398146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45960.664929398146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45960.664929398146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45960.664929398146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45960.664929398146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45960.664929398146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45960.664929398146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45960.664929398146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45960.664929398146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45960.664929398146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45960.664929398146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45960.664929398146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45960.664929398146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45960.664929398146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45960.664929398146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45960.664929398146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45960.664929398146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45960.664929398146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45960.664929398146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45960.664929398146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45960.664929398146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45960.664929398146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45960.664929398146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45960.664929398146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45960.664929398146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45960.664929398146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45960.664929398146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45960.664929398146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45960.664929398146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45960.664929398146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45960.664929398146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45960.664929398146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45960.664929398146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45960.664929398146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45960.664929398146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45960.664929398146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45960.664929398146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45960.664929398146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45960.664929398146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45960.664929398146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45960.664929398146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45960.664929398146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45960.664929398146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45960.664929398146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45960.664929398146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45960.664929398146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45960.664929398146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45960.664929398146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45960.664929398146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45960.664929398146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45960.664929398146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45960.664929398146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45960.664929398146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45960.664929398146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45960.664929398146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45960.664929398146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45960.664929398146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45960.664929398146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45960.664929398146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45960.664929398146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45960.664929398146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45960.664929398146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45960.664929398146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45960.664929398146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45960.664929398146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45960.664929398146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45960.664929398146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45960.664929398146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45960.664929398146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45960.664929398146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45960.664929398146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45960.664929398146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45960.664929398146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45960.664929398146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45960.664929398146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45960.664929398146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45960.664929398146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45960.664929398146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45960.664929398146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45960.664929398146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45960.664929398146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45960.664929398146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45960.664929398146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45960.664929398146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45960.664929398146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45960.664929398146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45960.664929398146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45960.664929398146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45960.664929398146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45960.664929398146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45960.664929398146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45960.664929398146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45960.664929398146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45960.664929398146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45960.664929398146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45960.664929398146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45960.664929398146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45960.664929398146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45960.664929398146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45960.664929398146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45960.664929398146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45960.664929398146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45960.664929398146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45960.664929398146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45960.664929398146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45960.664929398146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45960.664929398146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45960.664929398146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45960.664929398146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45960.664929398146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45960.664929398146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45960.664929398146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45960.664929398146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45960.664929398146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45960.664929398146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45960.664929398146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45960.664929398146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45960.664929398146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45960.664929398146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45960.664929398146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45960.664929398146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45960.664929398146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45960.664929398146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45960.664929398146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45960.664929398146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45960.664929398146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45960.664929398146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45960.664929398146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45960.664929398146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45960.664929398146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45960.664929398146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45960.664929398146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45960.664929398146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45960.664929398146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45960.664929398146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45960.664929398146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45960.664929398146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45960.664929398146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45960.664929398146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45960.664929398146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45960.664929398146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45960.664929398146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45960.664929398146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45960.664929398146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45960.664929398146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45960.664929398146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45960.664929398146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45960.664929398146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45960.664929398146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45960.664929398146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45960.664929398146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45960.664929398146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45960.664929398146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45960.664929398146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45960.664929398146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45960.664929398146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45960.664929398146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45960.664929398146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45960.664929398146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45960.664929398146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45960.664929398146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45960.664929398146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45960.664929398146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45960.664929398146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45960.664929398146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45960.664929398146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45960.664929398146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45960.664929398146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45960.664929398146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45960.664929398146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45960.664929398146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45960.664929398146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45960.664929398146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45960.664929398146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45960.664929398146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45960.664929398146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45960.664929398146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45960.664929398146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45960.664929398146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45960.664929398146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45960.664929398146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45960.664929398146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45960.664929398146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45960.664929398146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45960.664929398146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45960.664929398146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45960.664929398146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45960.664929398146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45960.664929398146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45960.664929398146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45960.664929398146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45960.664929398146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45960.664929398146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45960.664929398146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45960.664929398146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45960.664929398146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45960.664929398146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45960.664929398146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45960.664929398146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45960.664929398146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45960.664929398146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45960.664929398146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45960.664929398146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45960.664929398146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45960.664929398146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45960.664929398146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45960.664929398146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45960.664929398146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45960.664929398146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45960.664929398146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45960.664929398146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45960.664929398146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45960.664929398146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45960.664929398146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45960.664929398146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45960.664929398146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45960.664929398146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45960.664929398146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45960.664929398146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45960.664929398146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45960.664929398146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45960.664929398146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45960.664929398146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45960.664929398146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45960.664929398146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45960.664929398146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45960.664929398146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45960.664929398146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45960.664929398146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45960.664929398146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45960.664929398146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45960.664929398146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45960.664929398146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45960.664929398146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45960.664929398146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45960.664929398146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45960.664929398146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45960.664929398146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45960.664929398146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45960.664929398146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45960.664929398146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45960.664929398146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45960.664929398146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45960.664929398146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45960.664929398146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45960.664929398146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45960.664929398146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45960.664929398146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45960.664929398146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45960.664929398146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45960.664929398146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45960.664929398146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45960.664929398146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45960.664929398146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45960.664929398146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45960.664929398146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45960.664929398146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45960.664929398146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45960.664929398146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45960.664929398146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45960.664929398146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45960.664929398146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45960.664929398146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45960.664929398146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45960.664929398146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45960.664929398146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45960.664929398146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45960.664929398146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45960.664929398146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45960.664929398146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45960.664929398146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45960.664929398146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45960.664929398146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45960.664929398146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45960.664929398146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45960.664929398146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45960.664929398146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45960.664929398146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45960.664929398146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45960.664929398146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45960.664929398146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45960.664929398146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45960.664929398146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45960.664929398146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45960.664929398146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45960.664929398146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45960.664929398146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45960.664929398146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45960.664929398146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45960.664929398146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45960.664929398146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45960.664929398146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45960.664929398146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45960.664929398146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45960.664929398146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45960.664929398146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45960.664929398146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45960.664929398146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45960.664929398146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45960.664929398146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45960.664929398146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45960.664929398146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45960.664929398146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45960.664929398146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45960.664929398146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45960.664929398146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45960.664929398146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45960.664929398146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45960.664929398146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45960.664929398146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45960.664929398146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45960.664929398146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45960.664929398146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45960.664929398146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45960.664929398146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45960.664929398146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45960.664929398146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45960.664929398146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45960.664929398146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45960.664929398146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45960.664929398146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45960.664929398146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45960.664929398146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45960.664929398146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45960.664929398146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45960.664929398146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45960.664929398146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45960.664929398146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45960.664929398146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45960.664929398146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45960.664929398146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45960.664929398146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45960.664929398146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45960.664929398146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45960.664929398146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45960.664929398146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45960.664929398146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45960.664929398146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45960.664929398146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45960.664929398146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45960.664929398146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45960.664929398146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45960.664929398146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45960.664929398146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45960.664929398146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45960.664929398146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45960.664929398146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45960.664929398146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45960.664929398146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45960.664929398146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45960.664929398146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45960.664929398146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45960.664929398146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45960.664929398146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45960.664929398146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45960.664929398146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45960.664929398146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45960.664929398146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45960.664929398146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45960.664929398146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45960.664929398146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45960.664929398146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45960.664929398146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45960.664929398146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45960.664929398146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45960.664929398146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45960.664929398146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45960.664929398146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45960.664929398146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45960.664929398146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45960.664929398146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45960.664929398146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45960.664929398146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45960.664929398146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45960.664929398146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45960.664929398146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45960.664929398146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45960.664929398146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45960.664929398146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45960.664929398146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45960.664929398146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45960.664929398146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45960.664929398146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45960.664929398146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45960.664929398146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45960.664929398146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45960.664929398146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45960.664929398146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45960.664929398146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45960.664929398146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45960.664929398146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45960.664929398146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45960.664929398146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45960.664929398146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45960.664929398146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45960.664929398146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45960.664929398146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45960.664929398146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45960.664929398146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45960.664929398146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45960.664929398146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45960.664929398146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45960.664929398146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45960.664929398146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45960.664929398146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45960.664929398146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45960.664929398146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45960.664929398146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45960.664929398146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45960.664929398146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45960.664929398146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45960.664929398146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45960.664929398146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45960.664929398146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45960.664929398146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45960.664929398146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45960.664929398146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45960.664929398146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45960.664929398146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45960.664929398146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45960.664929398146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45960.664929398146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45960.664929398146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45960.664929398146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45960.664929398146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45960.664929398146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45960.664929398146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45960.664929398146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45960.664929398146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45960.664929398146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45960.664929398146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45960.664929398146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45960.664929398146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45960.664929398146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45960.664929398146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45960.664929398146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45960.664929398146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45960.664929398146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45960.664929398146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45960.664929398146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45960.664929398146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45960.664929398146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45960.664929398146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45960.664929398146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45960.664929398146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45960.664929398146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45960.664929398146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45960.664929398146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45960.664929398146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45960.664929398146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45960.664929398146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45960.664929398146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45960.664929398146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45960.664929398146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45960.664929398146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45960.664929398146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45960.664929398146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45960.664929398146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45960.664929398146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45960.664929398146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45960.664929398146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45960.664929398146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45960.664929398146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45960.664929398146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45960.664929398146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45960.664929398146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45960.664929398146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0"/>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257.18421180555015</v>
      </c>
      <c r="H2" s="99">
        <v>45703.474768518521</v>
      </c>
      <c r="I2" s="99" t="str">
        <f>IFERROR(VLOOKUP(D2,DB!A:F,6,0),"")</f>
        <v>SCECO</v>
      </c>
      <c r="J2" s="99" t="str">
        <f>IFERROR(VLOOKUP(D2,DB!A:G,7,0),"")</f>
        <v>Dead</v>
      </c>
      <c r="K2" s="101" t="s">
        <v>39114</v>
      </c>
      <c r="L2" s="94" t="str">
        <f>IFERROR(VLOOKUP(D2,DB!A:I,9,0),"")</f>
        <v>Latis</v>
      </c>
    </row>
    <row r="3" spans="1:16" ht="29.25" customHeight="1">
      <c r="A3" s="119" t="s">
        <v>39115</v>
      </c>
      <c r="B3" s="119" t="str">
        <f>IFERROR(VLOOKUP(D3,DB!A:K,11,0),"")</f>
        <v>R4</v>
      </c>
      <c r="C3" s="120">
        <v>1</v>
      </c>
      <c r="D3" s="121" t="s">
        <v>35072</v>
      </c>
      <c r="E3" s="98" t="s">
        <v>39021</v>
      </c>
      <c r="F3" s="123">
        <v>45960.396087962959</v>
      </c>
      <c r="G3" s="124">
        <f ca="1">IFERROR(NOW()-F3,"")</f>
        <v>0.26884143518691417</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45960.664929398146</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121"/>
      <c r="E5" s="98"/>
      <c r="F5" s="123"/>
      <c r="G5" s="124">
        <f ca="1">IFERROR(NOW()-F5,"")</f>
        <v>45960.664929398146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45960.664929398146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45960.664929398146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45960.664929398146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45960.664929398146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45960.664929398146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45960.664929398146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45960.664929398146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45960.664929398146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45960.664929398146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45960.664929398146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45960.664929398146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45960.664929398146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45960.664929398146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c r="F19" s="123"/>
      <c r="G19" s="124">
        <f ca="1">IFERROR(NOW()-F19,"")</f>
        <v>45960.664929398146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45960.664929398146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45960.664929398146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45960.664929398146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45960.664929398146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45960.664929398146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45960.664929398146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45960.664929398146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45960.664929398146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45960.664929398146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45960.664929398146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45960.664929398146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45960.664929398146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45960.664929398146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45960.664929398146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45960.664929398146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45960.664929398146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45960.664929398146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45960.664929398146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45960.664929398146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45960.664929398146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45960.664929398146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45960.664929398146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45960.664929398146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45960.664929398146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45960.664929398146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45960.664929398146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45960.664929398146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45960.664929398146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45960.664929398146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45960.664929398146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45960.664929398146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45960.664929398146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45960.664929398146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45960.664929398146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45960.664929398146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45960.664929398146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45960.664929398146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45960.664929398146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45960.664929398146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45960.664929398146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45960.664929398146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45960.664929398146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45960.664929398146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45960.664929398146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45960.664929398146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45960.664929398146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45960.664929398146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45960.664929398146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45960.664929398146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45960.664929398146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45960.664929398146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45960.664929398146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45960.664929398146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45960.664929398146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45960.664929398146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45960.664929398146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45960.664929398146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45960.664929398146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45960.664929398146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45960.664929398146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45960.664929398146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45960.664929398146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45960.664929398146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45960.664929398146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45960.664929398146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45960.664929398146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45960.664929398146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45960.664929398146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45960.664929398146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45960.664929398146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45960.664929398146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45960.664929398146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45960.664929398146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45960.664929398146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45960.664929398146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45960.664929398146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45960.664929398146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45960.664929398146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45960.664929398146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45960.664929398146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45960.664929398146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45960.664929398146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45960.664929398146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45960.664929398146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45960.664929398146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45960.664929398146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45960.664929398146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45960.664929398146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45960.664929398146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45960.664929398146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45960.664929398146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45960.664929398146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45960.664929398146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45960.664929398146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45960.664929398146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45960.664929398146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45960.664929398146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45960.664929398146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45960.664929398146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45960.664929398146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45960.664929398146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45960.664929398146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45960.664929398146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45960.664929398146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45960.664929398146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45960.664929398146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45960.664929398146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45960.664929398146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45960.664929398146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45960.664929398146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45960.664929398146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45960.664929398146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45960.664929398146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45960.664929398146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45960.664929398146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45960.664929398146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45960.664929398146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45960.664929398146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45960.664929398146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45960.664929398146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45960.664929398146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45960.664929398146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45960.664929398146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45960.664929398146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45960.664929398146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45960.664929398146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45960.664929398146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45960.664929398146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45960.664929398146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45960.664929398146</v>
      </c>
      <c r="H149" s="123"/>
      <c r="I149" s="119" t="str">
        <f>IFERROR(VLOOKUP(D149,DB!A:F,6,0),"")</f>
        <v/>
      </c>
      <c r="J149" s="119" t="str">
        <f>IFERROR(VLOOKUP(D149,DB!A:G,7,0),"")</f>
        <v/>
      </c>
      <c r="K149" s="125"/>
      <c r="L149" s="121" t="str">
        <f>IFERROR(VLOOKUP(D149,DB!A:I,9,0),"")</f>
        <v/>
      </c>
    </row>
    <row r="150" spans="1:12" ht="15" customHeight="1">
      <c r="A150" s="126"/>
      <c r="B150" s="126" t="str">
        <f>IFERROR(VLOOKUP(D150,DB!A:K,11,0),"")</f>
        <v/>
      </c>
      <c r="C150" s="127"/>
      <c r="D150" s="128"/>
      <c r="E150" s="129"/>
      <c r="F150" s="130"/>
      <c r="G150" s="131">
        <f ca="1">IFERROR(NOW()-F150,"")</f>
        <v>45960.664929398146</v>
      </c>
      <c r="H150" s="130"/>
      <c r="I150" s="126" t="str">
        <f>IFERROR(VLOOKUP(D150,DB!A:F,6,0),"")</f>
        <v/>
      </c>
      <c r="J150" s="126" t="str">
        <f>IFERROR(VLOOKUP(D150,DB!A:G,7,0),"")</f>
        <v/>
      </c>
      <c r="K150" s="132"/>
      <c r="L150" s="128" t="str">
        <f>IFERROR(VLOOKUP(D150,DB!A:I,9,0),"")</f>
        <v/>
      </c>
    </row>
  </sheetData>
  <dataValidations count="2">
    <dataValidation allowBlank="1" showInputMessage="1" showErrorMessage="1" sqref="E1" xr:uid="{A4F81451-56CC-4543-9497-104C4E44EE4B}"/>
    <dataValidation type="list" allowBlank="1" showInputMessage="1" showErrorMessage="1" sqref="E20:E40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68.83286921295803</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34.476052083329705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12.003818287033937</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2</v>
      </c>
      <c r="D5" s="152" t="s">
        <v>38182</v>
      </c>
      <c r="E5" s="152" t="s">
        <v>39126</v>
      </c>
      <c r="F5" s="153">
        <v>45960.655891203707</v>
      </c>
      <c r="G5" s="154">
        <f ca="1">IFERROR(NOW()-F5,"")</f>
        <v>9.0381944391992874E-3</v>
      </c>
      <c r="H5" s="153">
        <v>45960.638819444444</v>
      </c>
      <c r="I5" s="152" t="str">
        <f>IFERROR(VLOOKUP(D5,DB!A:F,6,0),"")</f>
        <v>SCECO</v>
      </c>
      <c r="J5" s="152" t="str">
        <f>IFERROR(VLOOKUP(D5,DB!A:G,7,0),"")</f>
        <v>Haj Removal</v>
      </c>
      <c r="K5" s="152" t="s">
        <v>39127</v>
      </c>
      <c r="L5" s="152" t="str">
        <f>IFERROR(VLOOKUP(D5,DB!A:I,9,0),"")</f>
        <v>Latis</v>
      </c>
    </row>
    <row r="6" spans="1:13" ht="30.75">
      <c r="A6" s="152" t="s">
        <v>39128</v>
      </c>
      <c r="B6" s="152" t="str">
        <f>IFERROR(VLOOKUP(D6,DB!A:K,11,0),"")</f>
        <v>R5</v>
      </c>
      <c r="C6" s="152">
        <v>2</v>
      </c>
      <c r="D6" s="152" t="s">
        <v>38162</v>
      </c>
      <c r="E6" s="152" t="s">
        <v>39126</v>
      </c>
      <c r="F6" s="153">
        <v>45960.655891203707</v>
      </c>
      <c r="G6" s="154">
        <f ca="1">IFERROR(NOW()-F6,"")</f>
        <v>9.0381944391992874E-3</v>
      </c>
      <c r="H6" s="153">
        <v>45960.638819444444</v>
      </c>
      <c r="I6" s="152" t="str">
        <f>IFERROR(VLOOKUP(D6,DB!A:F,6,0),"")</f>
        <v>SCECO</v>
      </c>
      <c r="J6" s="152" t="str">
        <f>IFERROR(VLOOKUP(D6,DB!A:G,7,0),"")</f>
        <v>Haj Removal</v>
      </c>
      <c r="K6" s="152" t="s">
        <v>39129</v>
      </c>
      <c r="L6" s="152" t="str">
        <f>IFERROR(VLOOKUP(D6,DB!A:I,9,0),"")</f>
        <v>Latis</v>
      </c>
    </row>
    <row r="7" spans="1:13" ht="30.75">
      <c r="A7" s="152" t="s">
        <v>39128</v>
      </c>
      <c r="B7" s="152" t="str">
        <f>IFERROR(VLOOKUP(D7,DB!A:K,11,0),"")</f>
        <v>R5</v>
      </c>
      <c r="C7" s="152">
        <v>2</v>
      </c>
      <c r="D7" s="152" t="s">
        <v>38162</v>
      </c>
      <c r="E7" s="152" t="s">
        <v>39126</v>
      </c>
      <c r="F7" s="153">
        <v>45960.655891203707</v>
      </c>
      <c r="G7" s="154">
        <f ca="1">IFERROR(NOW()-F7,"")</f>
        <v>9.0381944391992874E-3</v>
      </c>
      <c r="H7" s="153">
        <v>45960.638819444444</v>
      </c>
      <c r="I7" s="152" t="str">
        <f>IFERROR(VLOOKUP(D7,DB!A:F,6,0),"")</f>
        <v>SCECO</v>
      </c>
      <c r="J7" s="152" t="str">
        <f>IFERROR(VLOOKUP(D7,DB!A:G,7,0),"")</f>
        <v>Haj Removal</v>
      </c>
      <c r="K7" s="152"/>
      <c r="L7" s="152" t="str">
        <f>IFERROR(VLOOKUP(D7,DB!A:I,9,0),"")</f>
        <v>Latis</v>
      </c>
    </row>
    <row r="8" spans="1:13" ht="30.75">
      <c r="A8" s="152" t="s">
        <v>39128</v>
      </c>
      <c r="B8" s="152" t="str">
        <f>IFERROR(VLOOKUP(D8,DB!A:K,11,0),"")</f>
        <v>R5</v>
      </c>
      <c r="C8" s="152">
        <v>2</v>
      </c>
      <c r="D8" s="152" t="s">
        <v>38162</v>
      </c>
      <c r="E8" s="152" t="s">
        <v>39126</v>
      </c>
      <c r="F8" s="153">
        <v>45960.655891203707</v>
      </c>
      <c r="G8" s="154">
        <f ca="1">IFERROR(NOW()-F8,"")</f>
        <v>9.0381944391992874E-3</v>
      </c>
      <c r="H8" s="153">
        <v>45960.638819444444</v>
      </c>
      <c r="I8" s="152" t="str">
        <f>IFERROR(VLOOKUP(D8,DB!A:F,6,0),"")</f>
        <v>SCECO</v>
      </c>
      <c r="J8" s="152" t="str">
        <f>IFERROR(VLOOKUP(D8,DB!A:G,7,0),"")</f>
        <v>Haj Removal</v>
      </c>
      <c r="K8" s="152"/>
      <c r="L8" s="152" t="str">
        <f>IFERROR(VLOOKUP(D8,DB!A:I,9,0),"")</f>
        <v>Latis</v>
      </c>
    </row>
    <row r="9" spans="1:13" ht="30.75">
      <c r="A9" s="152" t="s">
        <v>39128</v>
      </c>
      <c r="B9" s="152" t="str">
        <f>IFERROR(VLOOKUP(D9,DB!A:K,11,0),"")</f>
        <v>R5</v>
      </c>
      <c r="C9" s="152">
        <v>2</v>
      </c>
      <c r="D9" s="152" t="s">
        <v>38162</v>
      </c>
      <c r="E9" s="152" t="s">
        <v>39126</v>
      </c>
      <c r="F9" s="153">
        <v>45960.655891203707</v>
      </c>
      <c r="G9" s="154">
        <f ca="1">IFERROR(NOW()-F9,"")</f>
        <v>9.0381944391992874E-3</v>
      </c>
      <c r="H9" s="153">
        <v>45960.638819444444</v>
      </c>
      <c r="I9" s="152" t="str">
        <f>IFERROR(VLOOKUP(D9,DB!A:F,6,0),"")</f>
        <v>SCECO</v>
      </c>
      <c r="J9" s="152" t="str">
        <f>IFERROR(VLOOKUP(D9,DB!A:G,7,0),"")</f>
        <v>Haj Removal</v>
      </c>
      <c r="K9" s="152"/>
      <c r="L9" s="152" t="str">
        <f>IFERROR(VLOOKUP(D9,DB!A:I,9,0),"")</f>
        <v>Latis</v>
      </c>
    </row>
    <row r="10" spans="1:13" ht="30.75">
      <c r="A10" s="152" t="s">
        <v>39128</v>
      </c>
      <c r="B10" s="152" t="str">
        <f>IFERROR(VLOOKUP(D10,DB!A:K,11,0),"")</f>
        <v>R5</v>
      </c>
      <c r="C10" s="152">
        <v>2</v>
      </c>
      <c r="D10" s="152" t="s">
        <v>38162</v>
      </c>
      <c r="E10" s="152" t="s">
        <v>39126</v>
      </c>
      <c r="F10" s="153">
        <v>45960.655891203707</v>
      </c>
      <c r="G10" s="154">
        <f ca="1">IFERROR(NOW()-F10,"")</f>
        <v>9.0381944391992874E-3</v>
      </c>
      <c r="H10" s="153">
        <v>45960.638819444444</v>
      </c>
      <c r="I10" s="152" t="str">
        <f>IFERROR(VLOOKUP(D10,DB!A:F,6,0),"")</f>
        <v>SCECO</v>
      </c>
      <c r="J10" s="152" t="str">
        <f>IFERROR(VLOOKUP(D10,DB!A:G,7,0),"")</f>
        <v>Haj Removal</v>
      </c>
      <c r="K10" s="152"/>
      <c r="L10" s="152" t="str">
        <f>IFERROR(VLOOKUP(D10,DB!A:I,9,0),"")</f>
        <v>Latis</v>
      </c>
    </row>
    <row r="11" spans="1:13" ht="15">
      <c r="A11" s="152"/>
      <c r="B11" s="152" t="str">
        <f>IFERROR(VLOOKUP(D11,DB!A:K,11,0),"")</f>
        <v/>
      </c>
      <c r="C11" s="152"/>
      <c r="D11" s="152"/>
      <c r="E11" s="152"/>
      <c r="F11" s="153"/>
      <c r="G11" s="154">
        <f ca="1">IFERROR(NOW()-F11,"")</f>
        <v>45960.664929398146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45960.664929398146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45960.664929398146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45960.664929398146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45960.664929398146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45960.664929398146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45960.664929398146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45960.664929398146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45960.664929398146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45960.664929398146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45960.664929398146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45960.664929398146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45960.664929398146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45960.664929398146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45960.664929398146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45960.664929398146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45960.664929398146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45960.664929398146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45960.664929398146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45960.664929398146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45960.664929398146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45960.664929398146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45960.664929398146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45960.664929398146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45960.664929398146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45960.664929398146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45960.664929398146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45960.664929398146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45960.664929398146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45960.664929398146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45960.664929398146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45960.664929398146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45960.664929398146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45960.664929398146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45960.664929398146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45960.664929398146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45960.664929398146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45960.664929398146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45960.664929398146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45960.664929398146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45960.664929398146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45960.664929398146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45960.664929398146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45960.664929398146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45960.664929398146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45960.664929398146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45960.664929398146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45960.664929398146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45960.664929398146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45960.664929398146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45960.664929398146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45960.664929398146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45960.664929398146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45960.664929398146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45960.664929398146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45960.664929398146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45960.664929398146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45960.664929398146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45960.664929398146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45960.664929398146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45960.664929398146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45960.664929398146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45960.664929398146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45960.664929398146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45960.664929398146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45960.664929398146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45960.664929398146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45960.664929398146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45960.664929398146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45960.664929398146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45960.664929398146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45960.664929398146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45960.664929398146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45960.664929398146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45960.664929398146</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45960.664929398146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45960.664929398146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45960.664929398146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45960.664929398146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45960.664929398146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45960.664929398146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45960.664929398146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45960.664929398146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45960.664929398146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45960.664929398146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45960.664929398146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45960.664929398146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45960.664929398146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45960.664929398146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45960.664929398146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45960.664929398146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45960.664929398146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45960.664929398146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45960.664929398146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45960.664929398146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45960.664929398146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45960.664929398146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45960.664929398146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45960.664929398146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45960.664929398146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45960.664929398146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45960.664929398146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45960.664929398146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45960.664929398146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45960.664929398146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45960.664929398146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45960.664929398146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45960.664929398146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45960.664929398146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45960.664929398146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45960.664929398146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45960.664929398146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45960.664929398146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45960.664929398146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45960.664929398146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45960.664929398146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45960.664929398146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45960.664929398146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45960.664929398146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45960.664929398146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45960.664929398146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45960.664929398146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45960.664929398146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45960.664929398146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45960.664929398146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45960.664929398146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45960.664929398146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45960.664929398146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45960.664929398146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45960.664929398146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45960.664929398146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45960.664929398146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45960.664929398146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45960.664929398146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45960.664929398146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45960.664929398146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45960.664929398146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45960.664929398146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45960.664929398146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45960.664929398146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45960.664929398146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45960.664929398146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45960.664929398146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45960.664929398146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45960.664929398146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45960.664929398146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45960.664929398146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45960.664929398146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45960.664929398146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45960.664929398146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45960.664929398146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45960.664929398146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45960.664929398146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45960.664929398146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45960.664929398146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45960.664929398146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45960.664929398146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45960.664929398146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45960.664929398146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45960.664929398146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45960.664929398146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45960.664929398146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45960.664929398146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45960.664929398146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45960.664929398146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45960.664929398146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45960.664929398146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45960.664929398146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45960.664929398146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45960.664929398146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45960.664929398146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45960.664929398146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45960.664929398146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45960.664929398146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45960.664929398146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45960.664929398146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45960.664929398146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45960.664929398146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45960.664929398146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45960.664929398146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45960.664929398146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45960.664929398146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45960.664929398146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45960.664929398146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45960.664929398146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45960.664929398146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45960.664929398146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45960.664929398146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45960.664929398146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45960.664929398146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45960.664929398146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45960.664929398146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45960.664929398146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45960.664929398146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45960.664929398146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45960.664929398146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45960.664929398146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45960.664929398146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45960.664929398146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45960.664929398146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45960.664929398146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45960.664929398146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45960.664929398146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45960.664929398146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45960.664929398146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45960.664929398146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45960.664929398146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45960.664929398146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45960.664929398146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45960.664929398146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45960.664929398146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45960.664929398146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45960.664929398146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45960.664929398146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45960.664929398146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45960.664929398146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45960.664929398146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45960.664929398146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45960.664929398146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45960.664929398146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45960.664929398146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45960.664929398146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45960.664929398146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45960.664929398146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45960.664929398146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45960.664929398146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45960.664929398146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45960.664929398146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45960.664929398146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45960.664929398146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45960.664929398146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45960.664929398146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45960.664929398146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45960.664929398146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45960.664929398146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45960.664929398146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45960.664929398146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45960.664929398146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45960.664929398146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45960.664929398146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45960.664929398146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45960.664929398146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45960.664929398146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45960.664929398146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45960.664929398146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45960.664929398146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45960.664929398146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45960.664929398146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45960.664929398146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45960.664929398146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45960.664929398146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45960.664929398146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45960.664929398146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45960.664929398146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45960.664929398146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45960.664929398146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45960.664929398146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45960.664929398146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45960.664929398146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45960.664929398146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45960.664929398146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45960.664929398146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45960.664929398146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45960.664929398146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45960.664929398146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45960.664929398146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45960.664929398146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45960.664929398146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45960.664929398146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45960.664929398146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45960.664929398146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45960.664929398146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45960.664929398146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45960.664929398146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45960.664929398146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45960.664929398146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45960.664929398146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45960.664929398146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45960.664929398146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45960.664929398146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45960.664929398146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45960.664929398146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45960.664929398146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45960.664929398146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45960.664929398146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45960.664929398146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45960.664929398146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45960.664929398146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45960.664929398146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45960.664929398146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45960.664929398146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45960.664929398146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45960.664929398146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45960.664929398146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45960.664929398146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45960.664929398146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45960.664929398146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45960.664929398146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45960.664929398146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45960.664929398146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45960.664929398146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45960.664929398146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45960.664929398146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45960.664929398146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45960.664929398146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45960.664929398146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45960.664929398146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45960.664929398146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45960.664929398146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45960.664929398146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45960.664929398146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45960.664929398146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45960.664929398146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45960.664929398146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45960.664929398146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45960.664929398146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45960.664929398146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45960.664929398146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45960.664929398146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45960.664929398146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45960.664929398146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45960.664929398146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45960.664929398146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45960.664929398146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45960.664929398146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45960.664929398146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45960.664929398146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45960.664929398146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45960.664929398146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45960.664929398146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45960.664929398146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45960.664929398146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45960.664929398146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45960.664929398146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45960.664929398146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45960.664929398146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45960.664929398146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45960.664929398146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45960.664929398146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45960.664929398146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45960.664929398146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45960.664929398146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45960.664929398146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45960.664929398146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45960.664929398146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45960.664929398146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45960.664929398146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45960.664929398146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45960.664929398146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45960.664929398146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45960.664929398146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45960.664929398146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45960.664929398146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45960.664929398146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45960.664929398146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45960.664929398146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45960.664929398146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45960.664929398146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45960.664929398146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45960.664929398146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45960.664929398146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45960.664929398146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45960.664929398146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45960.664929398146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45960.664929398146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45960.664929398146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45960.664929398146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45960.664929398146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45960.664929398146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45960.664929398146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45960.664929398146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45960.664929398146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45960.664929398146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45960.664929398146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45960.664929398146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45960.664929398146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45960.664929398146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45960.664929398146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45960.664929398146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45960.664929398146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45960.664929398146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45960.664929398146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45960.664929398146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45960.664929398146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45960.664929398146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45960.664929398146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45960.664929398146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45960.664929398146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45960.664929398146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45960.664929398146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45960.664929398146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45960.664929398146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45960.664929398146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45960.664929398146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45960.664929398146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45960.664929398146</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45960.664929398146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45960.664929398146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45960.664929398146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45960.664929398146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45960.664929398146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45960.664929398146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45960.664929398146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45960.664929398146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45960.664929398146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45960.664929398146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45960.664929398146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45960.664929398146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45960.664929398146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45960.664929398146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45960.664929398146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45960.664929398146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45960.664929398146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45960.664929398146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45960.664929398146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45960.664929398146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45960.664929398146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45960.664929398146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45960.664929398146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45960.664929398146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45960.664929398146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45960.664929398146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45960.664929398146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45960.664929398146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45960.664929398146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45960.664929398146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45960.664929398146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45960.664929398146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45960.664929398146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45960.664929398146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45960.664929398146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45960.664929398146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45960.664929398146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45960.664929398146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45960.664929398146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45960.664929398146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45960.664929398146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45960.664929398146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45960.664929398146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45960.664929398146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45960.664929398146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45960.664929398146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45960.664929398146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45960.664929398146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45960.664929398146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45960.664929398146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45960.664929398146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45960.664929398146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45960.664929398146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45960.664929398146</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2025-10-30T12:57:32Z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