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05" documentId="120_S{2AC9BD13-BADA-5192-A53E-5A8FF88502F6}" xr6:coauthVersionLast="47" xr6:coauthVersionMax="47" xr10:uidLastSave="{EFFACF07-D0F1-457A-B7A3-7DA72C25636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<sst xmlns="http://schemas.openxmlformats.org/spreadsheetml/2006/main" count="180307" uniqueCount="39135">
  <si>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</si>
  <si>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</si>
  <si>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</si>
  <si>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</si>
  <si>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</si>
  <si>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</si>
  <si>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</si>
  <si>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</si>
  <si>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</si>
  <si>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</si>
  <si>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</si>
  <si>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</si>
  <si>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</si>
  <si>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</si>
  <si>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</si>
  <si>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</si>
  <si>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</si>
  <si>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</si>
  <si>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</si>
  <si>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</si>
  <si>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</si>
  <si>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</si>
  <si>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</si>
  <si>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</si>
  <si>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</si>
  <si>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</si>
  <si>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</si>
  <si>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</si>
  <si>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</si>
  <si>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</si>
  <si>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</si>
  <si>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</si>
  <si>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</si>
  <si>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</si>
  <si>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</si>
  <si>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</si>
  <si>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</si>
  <si>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</si>
  <si>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</si>
  <si>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</si>
  <si>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</si>
  <si>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</si>
  <si>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</si>
  <si>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</si>
  <si>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</si>
  <si>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</si>
  <si>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</si>
  <si>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</si>
  <si>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</si>
  <si>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</si>
  <si>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</si>
  <si>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</si>
  <si>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</si>
  <si>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</si>
  <si>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</si>
  <si>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</si>
  <si>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</si>
  <si>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</si>
  <si>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</si>
  <si>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</si>
  <si>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</si>
  <si>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</si>
  <si>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</si>
  <si>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</si>
  <si>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</si>
  <si>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</si>
  <si>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</si>
  <si>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</si>
  <si>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</si>
  <si>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</si>
  <si>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</si>
  <si>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</si>
  <si>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</si>
  <si>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</si>
  <si>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</si>
  <si>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</si>
  <si>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</si>
  <si>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</si>
  <si>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</si>
  <si>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</si>
  <si>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</si>
  <si>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</si>
  <si>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</si>
  <si>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</si>
  <si>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</si>
  <si>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</si>
  <si>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</si>
  <si>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</si>
  <si>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</si>
  <si>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</si>
  <si>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</si>
  <si>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</si>
  <si>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</si>
  <si>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</si>
  <si>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</si>
  <si>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</si>
  <si>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</si>
  <si>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</si>
  <si>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</si>
  <si>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</si>
  <si>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</si>
  <si>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</si>
  <si>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</si>
  <si>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</si>
  <si>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</si>
  <si>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</si>
  <si>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</si>
  <si>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</si>
  <si>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</si>
  <si>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</si>
  <si>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</si>
  <si>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</si>
  <si>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</si>
  <si>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</si>
  <si>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</si>
  <si>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</si>
  <si>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</si>
  <si>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</si>
  <si>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</si>
  <si>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</si>
  <si>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</si>
  <si>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</si>
  <si>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</si>
  <si>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</si>
  <si>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</si>
  <si>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</si>
  <si>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</si>
  <si>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</si>
  <si>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</si>
  <si>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</si>
  <si>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</si>
  <si>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</si>
  <si>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</si>
  <si>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</si>
  <si>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</si>
  <si>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</si>
  <si>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</si>
  <si>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</si>
  <si>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</si>
  <si>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</si>
  <si>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</si>
  <si>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</si>
  <si>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</si>
  <si>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</si>
  <si>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</si>
  <si>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</si>
  <si>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</si>
  <si>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</si>
  <si>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</si>
  <si>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</si>
  <si>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</si>
  <si>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</si>
  <si>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</si>
  <si>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</si>
  <si>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</si>
  <si>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</si>
  <si>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</si>
  <si>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</si>
  <si>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</si>
  <si>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</si>
  <si>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</si>
  <si>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</si>
  <si>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</si>
  <si>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</si>
  <si>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</si>
  <si>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</si>
  <si>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</si>
  <si>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</si>
  <si>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</si>
  <si>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</si>
  <si>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</si>
  <si>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</si>
  <si>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</si>
  <si>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</si>
  <si>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</si>
  <si>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</si>
  <si>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</si>
  <si>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</si>
  <si>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</si>
  <si>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</si>
  <si>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</si>
  <si>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</si>
  <si>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</si>
  <si>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</si>
  <si>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</si>
  <si>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</si>
  <si>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</si>
  <si>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</si>
  <si>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</si>
  <si>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</si>
  <si>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</si>
  <si>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</si>
  <si>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</si>
  <si>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</si>
  <si>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</si>
  <si>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</si>
  <si>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</si>
  <si>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</si>
  <si>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</si>
  <si>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</si>
  <si>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</si>
  <si>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</si>
  <si>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</si>
  <si>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</si>
  <si>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</si>
  <si>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</si>
  <si>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</si>
  <si>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</si>
  <si>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</si>
  <si>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</si>
  <si>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</si>
  <si>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</si>
  <si>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</si>
  <si>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</si>
  <si>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</si>
  <si>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</si>
  <si>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</si>
  <si>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</si>
  <si>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</si>
  <si>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</si>
  <si>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</si>
  <si>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</si>
  <si>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</si>
  <si>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</si>
  <si>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</si>
  <si>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</si>
  <si>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</si>
  <si>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</si>
  <si>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</si>
  <si>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</si>
  <si>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</si>
  <si>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</si>
  <si>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</si>
  <si>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</si>
  <si>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</si>
  <si>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</si>
  <si>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</si>
  <si>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</si>
  <si>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</si>
  <si>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</si>
  <si>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</si>
  <si>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</si>
  <si>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</si>
  <si>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</si>
  <si>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</si>
  <si>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</si>
  <si>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</si>
  <si>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</si>
  <si>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</si>
  <si>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</si>
  <si>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</si>
  <si>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</si>
  <si>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</si>
  <si>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</si>
  <si>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</si>
  <si>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</si>
  <si>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</si>
  <si>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</si>
  <si>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</si>
  <si>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</si>
  <si>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</si>
  <si>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</si>
  <si>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</si>
  <si>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</si>
  <si>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</si>
  <si>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</si>
  <si>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</si>
  <si>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</si>
  <si>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</si>
  <si>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</si>
  <si>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</si>
  <si>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</si>
  <si>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</si>
  <si>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</si>
  <si>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</si>
  <si>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</si>
  <si>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</si>
  <si>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</si>
  <si>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</si>
  <si>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</si>
  <si>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</si>
  <si>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</si>
  <si>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</si>
  <si>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</si>
  <si>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</si>
  <si>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</si>
  <si>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</si>
  <si>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</si>
  <si>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</si>
  <si>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</si>
  <si>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</si>
  <si>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</si>
  <si>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</si>
  <si>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</si>
  <si>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</si>
  <si>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</si>
  <si>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</si>
  <si>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</si>
  <si>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</si>
  <si>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</si>
  <si>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</si>
  <si>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</si>
  <si>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</si>
  <si>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</si>
  <si>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</si>
  <si>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</si>
  <si>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</si>
  <si>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</si>
  <si>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</si>
  <si>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</si>
  <si>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</si>
  <si>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</si>
  <si>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</si>
  <si>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</si>
  <si>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</si>
  <si>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</si>
  <si>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</si>
  <si>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</si>
  <si>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</si>
  <si>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</si>
  <si>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</si>
  <si>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</si>
  <si>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</si>
  <si>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</si>
  <si>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</si>
  <si>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</si>
  <si>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</si>
  <si>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</si>
  <si>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</si>
  <si>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</si>
  <si>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</si>
  <si>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</si>
  <si>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</si>
  <si>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</si>
  <si>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</si>
  <si>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</si>
  <si>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</si>
  <si>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</si>
  <si>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</si>
  <si>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</si>
  <si>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</si>
  <si>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</si>
  <si>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</si>
  <si>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</si>
  <si>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</si>
  <si>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</si>
  <si>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</si>
  <si>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</si>
  <si>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</si>
  <si>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</si>
  <si>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</si>
  <si>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</si>
  <si>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</si>
  <si>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</si>
  <si>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</si>
  <si>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</si>
  <si>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</si>
  <si>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</si>
  <si>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</si>
  <si>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</si>
  <si>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</si>
  <si>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</si>
  <si>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</si>
  <si>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</si>
  <si>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</si>
  <si>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</si>
  <si>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</si>
  <si>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</si>
  <si>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</si>
  <si>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</si>
  <si>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</si>
  <si>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</si>
  <si>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</si>
  <si>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</si>
  <si>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</si>
  <si>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</si>
  <si>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</si>
  <si>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</si>
  <si>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</si>
  <si>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</si>
  <si>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</si>
  <si>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</si>
  <si>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</si>
  <si>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</si>
  <si>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</si>
  <si>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</si>
  <si>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</si>
  <si>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</si>
  <si>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</si>
  <si>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</si>
  <si>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</si>
  <si>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</si>
  <si>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</si>
  <si>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</si>
  <si>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</si>
  <si>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</si>
  <si>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</si>
  <si>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</si>
  <si>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</si>
  <si>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</si>
  <si>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</si>
  <si>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</si>
  <si>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</si>
  <si>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</si>
  <si>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</si>
  <si>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</si>
  <si>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</si>
  <si>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</si>
  <si>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</si>
  <si>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</si>
  <si>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</si>
  <si>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</si>
  <si>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</si>
  <si>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</si>
  <si>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</si>
  <si>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</si>
  <si>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</si>
  <si>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</si>
  <si>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</si>
  <si>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</si>
  <si>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</si>
  <si>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</si>
  <si>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</si>
  <si>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</si>
  <si>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</si>
  <si>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</si>
  <si>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</si>
  <si>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</si>
  <si>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</si>
  <si>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</si>
  <si>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</si>
  <si>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</si>
  <si>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</si>
  <si>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</si>
  <si>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</si>
  <si>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</si>
  <si>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</si>
  <si>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</si>
  <si>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</si>
  <si>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</si>
  <si>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</si>
  <si>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</si>
  <si>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</si>
  <si>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</si>
  <si>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</si>
  <si>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</si>
  <si>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</si>
  <si>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</si>
  <si>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</si>
  <si>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</si>
  <si>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</si>
  <si>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</si>
  <si>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</si>
  <si>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</si>
  <si>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</si>
  <si>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</si>
  <si>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</si>
  <si>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</si>
  <si>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</si>
  <si>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</si>
  <si>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</si>
  <si>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</si>
  <si>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</si>
  <si>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</si>
  <si>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</si>
  <si>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</si>
  <si>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</si>
  <si>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</si>
  <si>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</si>
  <si>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</si>
  <si>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</si>
  <si>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</si>
  <si>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</si>
  <si>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</si>
  <si>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</si>
  <si>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</si>
  <si>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</si>
  <si>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</si>
  <si>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</si>
  <si>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</si>
  <si>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</si>
  <si>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</si>
  <si>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</si>
  <si>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</si>
  <si>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</si>
  <si>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</si>
  <si>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</si>
  <si>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</si>
  <si>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</si>
  <si>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</si>
  <si>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</si>
  <si>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</si>
  <si>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</si>
  <si>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</si>
  <si>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</si>
  <si>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</si>
  <si>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</si>
  <si>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</si>
  <si>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</si>
  <si>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</si>
  <si>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</si>
  <si>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</si>
  <si>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</si>
  <si>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</si>
  <si>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</si>
  <si>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</si>
  <si>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</si>
  <si>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</si>
  <si>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</si>
  <si>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</si>
  <si>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</si>
  <si>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</si>
  <si>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</si>
  <si>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</si>
  <si>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</si>
  <si>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</si>
  <si>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</si>
  <si>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</si>
  <si>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</si>
  <si>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</si>
  <si>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</si>
  <si>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</si>
  <si>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</si>
  <si>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</si>
  <si>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</si>
  <si>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</si>
  <si>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</si>
  <si>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</si>
  <si>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</si>
  <si>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</si>
  <si>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</si>
  <si>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</si>
  <si>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</si>
  <si>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</si>
  <si>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</si>
  <si>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</si>
  <si>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</si>
  <si>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</si>
  <si>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</si>
  <si>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</si>
  <si>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</si>
  <si>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</si>
  <si>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</si>
  <si>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</si>
  <si>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</si>
  <si>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</si>
  <si>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</si>
  <si>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</si>
  <si>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</si>
  <si>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</si>
  <si>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</si>
  <si>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</si>
  <si>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</si>
  <si>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</si>
  <si>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</si>
  <si>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</si>
  <si>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</si>
  <si>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</si>
  <si>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</si>
  <si>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</si>
  <si>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</si>
  <si>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</si>
  <si>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</si>
  <si>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</si>
  <si>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</si>
  <si>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</si>
  <si>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</si>
  <si>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</si>
  <si>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</si>
  <si>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</si>
  <si>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</si>
  <si>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</si>
  <si>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</si>
  <si>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</si>
  <si>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</si>
  <si>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</si>
  <si>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</si>
  <si>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</si>
  <si>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</si>
  <si>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</si>
  <si>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</si>
  <si>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</si>
  <si>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</si>
  <si>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</si>
  <si>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</si>
  <si>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</si>
  <si>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</si>
  <si>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</si>
  <si>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</si>
  <si>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</si>
  <si>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</si>
  <si>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</si>
  <si>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</si>
  <si>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</si>
  <si>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</si>
  <si>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</si>
  <si>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</si>
  <si>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</si>
  <si>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</si>
  <si>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</si>
  <si>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</si>
  <si>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</si>
  <si>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</si>
  <si>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</si>
  <si>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</si>
  <si>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</si>
  <si>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</si>
  <si>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</si>
  <si>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</si>
  <si>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</si>
  <si>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</si>
  <si>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</si>
  <si>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</si>
  <si>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</si>
  <si>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</si>
  <si>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</si>
  <si>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</si>
  <si>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</si>
  <si>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</si>
  <si>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</si>
  <si>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</si>
  <si>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</si>
  <si>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</si>
  <si>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</si>
  <si>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</si>
  <si>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</si>
  <si>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</si>
  <si>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</si>
  <si>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</si>
  <si>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</si>
  <si>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</si>
  <si>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</si>
  <si>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</si>
  <si>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</si>
  <si>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</si>
  <si>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</si>
  <si>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</si>
  <si>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</si>
  <si>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</si>
  <si>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</si>
  <si>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</si>
  <si>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</si>
  <si>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</si>
  <si>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</si>
  <si>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</si>
  <si>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</si>
  <si>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</si>
  <si>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</si>
  <si>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</si>
  <si>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</si>
  <si>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</si>
  <si>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</si>
  <si>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</si>
  <si>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</si>
  <si>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</si>
  <si>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</si>
  <si>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</si>
  <si>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</si>
  <si>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</si>
  <si>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</si>
  <si>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</si>
  <si>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</si>
  <si>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</si>
  <si>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</si>
  <si>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</si>
  <si>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</si>
  <si>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</si>
  <si>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</si>
  <si>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</si>
  <si>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</si>
  <si>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</si>
  <si>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</si>
  <si>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</si>
  <si>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</si>
  <si>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</si>
  <si>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</si>
  <si>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</si>
  <si>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</si>
  <si>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</si>
  <si>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</si>
  <si>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</si>
  <si>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</si>
  <si>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</si>
  <si>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</si>
  <si>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</si>
  <si>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</si>
  <si>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</si>
  <si>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</si>
  <si>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</si>
  <si>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</si>
  <si>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</si>
  <si>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</si>
  <si>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</si>
  <si>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</si>
  <si>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</si>
  <si>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</si>
  <si>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</si>
  <si>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</si>
  <si>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</si>
  <si>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</si>
  <si>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</si>
  <si>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</si>
  <si>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</si>
  <si>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</si>
  <si>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</si>
  <si>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</si>
  <si>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</si>
  <si>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</si>
  <si>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</si>
  <si>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</si>
  <si>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</si>
  <si>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</si>
  <si>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</si>
  <si>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</si>
  <si>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</si>
  <si>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</si>
  <si>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</si>
  <si>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</si>
  <si>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</si>
  <si>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</si>
  <si>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</si>
  <si>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</si>
  <si>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</si>
  <si>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</si>
  <si>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</si>
  <si>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</si>
  <si>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</si>
  <si>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</si>
  <si>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</si>
  <si>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</si>
  <si>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</si>
  <si>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</si>
  <si>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</si>
  <si>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</si>
  <si>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</si>
  <si>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</si>
  <si>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</si>
  <si>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</si>
  <si>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</si>
  <si>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</si>
  <si>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</si>
  <si>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</si>
  <si>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</si>
  <si>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</si>
  <si>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</si>
  <si>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</si>
  <si>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</si>
  <si>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</si>
  <si>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</si>
  <si>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</si>
  <si>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</si>
  <si>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</si>
  <si>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</si>
  <si>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</si>
  <si>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</si>
  <si>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</si>
  <si>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</si>
  <si>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</si>
  <si>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</si>
  <si>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</si>
  <si>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</si>
  <si>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</si>
  <si>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</si>
  <si>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</si>
  <si>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</si>
  <si>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</si>
  <si>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</si>
  <si>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</si>
  <si>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</si>
  <si>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</si>
  <si>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</si>
  <si>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</si>
  <si>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</si>
  <si>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</si>
  <si>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</si>
  <si>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</si>
  <si>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</si>
  <si>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</si>
  <si>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</si>
  <si>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</si>
  <si>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</si>
  <si>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</si>
  <si>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</si>
  <si>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</si>
  <si>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</si>
  <si>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</si>
  <si>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</si>
  <si>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</si>
  <si>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</si>
  <si>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</si>
  <si>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</si>
  <si>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</si>
  <si>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</si>
  <si>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</si>
  <si>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</si>
  <si>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</si>
  <si>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</si>
  <si>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</si>
  <si>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</si>
  <si>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</si>
  <si>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</si>
  <si>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</si>
  <si>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</si>
  <si>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</si>
  <si>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</si>
  <si>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</si>
  <si>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</si>
  <si>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</si>
  <si>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</si>
  <si>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</si>
  <si>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</si>
  <si>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</si>
  <si>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</si>
  <si>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</si>
  <si>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</si>
  <si>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</si>
  <si>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</si>
  <si>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</si>
  <si>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</si>
  <si>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</si>
  <si>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</si>
  <si>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</si>
  <si>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</si>
  <si>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</si>
  <si>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</si>
  <si>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</si>
  <si>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</si>
  <si>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</si>
  <si>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</si>
  <si>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</si>
  <si>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</si>
  <si>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</si>
  <si>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</si>
  <si>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</si>
  <si>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</si>
  <si>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</si>
  <si>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</si>
  <si>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</si>
  <si>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</si>
  <si>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</si>
  <si>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</si>
  <si>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</si>
  <si>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</si>
  <si>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</si>
  <si>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</si>
  <si>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</si>
  <si>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</si>
  <si>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</si>
  <si>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</si>
  <si>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</si>
  <si>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</si>
  <si>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</si>
  <si>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</si>
  <si>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</si>
  <si>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</si>
  <si>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</si>
  <si>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</si>
  <si>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</si>
  <si>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</si>
  <si>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</si>
  <si>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</si>
  <si>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</si>
  <si>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</si>
  <si>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</si>
  <si>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</si>
  <si>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</si>
  <si>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</si>
  <si>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</si>
  <si>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</si>
  <si>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</si>
  <si>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</si>
  <si>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</si>
  <si>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</si>
  <si>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</si>
  <si>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</si>
  <si>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</si>
  <si>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</si>
  <si>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</si>
  <si>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</si>
  <si>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</si>
  <si>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</si>
  <si>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</si>
  <si>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</si>
  <si>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</si>
  <si>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</si>
  <si>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</si>
  <si>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</si>
  <si>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</si>
  <si>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</si>
  <si>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</si>
  <si>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</si>
  <si>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</si>
  <si>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</si>
  <si>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</si>
  <si>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</si>
  <si>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</si>
  <si>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</si>
  <si>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</si>
  <si>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</si>
  <si>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</si>
  <si>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</si>
  <si>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</si>
  <si>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</si>
  <si>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</si>
  <si>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</si>
  <si>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</si>
  <si>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</si>
  <si>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</si>
  <si>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</si>
  <si>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</si>
  <si>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</si>
  <si>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</si>
  <si>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</si>
  <si>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</si>
  <si>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</si>
  <si>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</si>
  <si>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</si>
  <si>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</si>
  <si>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</si>
  <si>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</si>
  <si>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</si>
  <si>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</si>
  <si>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</si>
  <si>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</si>
  <si>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</si>
  <si>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</si>
  <si>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</si>
  <si>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</si>
  <si>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</si>
  <si>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</si>
  <si>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</si>
  <si>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</si>
  <si>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</si>
  <si>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</si>
  <si>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</si>
  <si>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</si>
  <si>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</si>
  <si>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</si>
  <si>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</si>
  <si>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</si>
  <si>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</si>
  <si>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</si>
  <si>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</si>
  <si>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</si>
  <si>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</si>
  <si>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</si>
  <si>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</si>
  <si>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</si>
  <si>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</si>
  <si>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</si>
  <si>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</si>
  <si>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</si>
  <si>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</si>
  <si>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</si>
  <si>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</si>
  <si>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</si>
  <si>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</si>
  <si>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</si>
  <si>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</si>
  <si>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</si>
  <si>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</si>
  <si>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</si>
  <si>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</si>
  <si>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</si>
  <si>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</si>
  <si>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</si>
  <si>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</si>
  <si>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</si>
  <si>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</si>
  <si>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</si>
  <si>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</si>
  <si>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</si>
  <si>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</si>
  <si>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</si>
  <si>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</si>
  <si>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</si>
  <si>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</si>
  <si>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</si>
  <si>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</si>
  <si>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</si>
  <si>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</si>
  <si>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</si>
  <si>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</si>
  <si>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</si>
  <si>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</si>
  <si>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</si>
  <si>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</si>
  <si>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</si>
  <si>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</si>
  <si>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</si>
  <si>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</si>
  <si>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</si>
  <si>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</si>
  <si>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</si>
  <si>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</si>
  <si>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</si>
  <si>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</si>
  <si>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</si>
  <si>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</si>
  <si>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</si>
  <si>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</si>
  <si>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</si>
  <si>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</si>
  <si>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</si>
  <si>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</si>
  <si>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</si>
  <si>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</si>
  <si>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</si>
  <si>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</si>
  <si>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</si>
  <si>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</si>
  <si>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</si>
  <si>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</si>
  <si>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</si>
  <si>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</si>
  <si>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</si>
  <si>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</si>
  <si>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</si>
  <si>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</si>
  <si>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</si>
  <si>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</si>
  <si>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</si>
  <si>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</si>
  <si>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</si>
  <si>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</si>
  <si>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</si>
  <si>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</si>
  <si>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</si>
  <si>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</si>
  <si>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</si>
  <si>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</si>
  <si>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</si>
  <si>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</si>
  <si>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</si>
  <si>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</si>
  <si>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</si>
  <si>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</si>
  <si>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</si>
  <si>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</si>
  <si>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</si>
  <si>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</si>
  <si>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</si>
  <si>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</si>
  <si>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</si>
  <si>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</si>
  <si>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</si>
  <si>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</si>
  <si>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</si>
  <si>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</si>
  <si>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</si>
  <si>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</si>
  <si>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</si>
  <si>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</si>
  <si>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</si>
  <si>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</si>
  <si>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</si>
  <si>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</si>
  <si>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</si>
  <si>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</si>
  <si>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</si>
  <si>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</si>
  <si>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</si>
  <si>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</si>
  <si>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</si>
  <si>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</si>
  <si>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</si>
  <si>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</si>
  <si>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</si>
  <si>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</si>
  <si>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</si>
  <si>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</si>
  <si>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</si>
  <si>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</si>
  <si>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</si>
  <si>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</si>
  <si>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</si>
  <si>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</si>
  <si>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</si>
  <si>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</si>
  <si>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</si>
  <si>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</si>
  <si>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</si>
  <si>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</si>
  <si>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</si>
  <si>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</si>
  <si>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</si>
  <si>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</si>
  <si>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</si>
  <si>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</si>
  <si>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</si>
  <si>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</si>
  <si>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</si>
  <si>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</si>
  <si>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</si>
  <si>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</si>
  <si>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</si>
  <si>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</si>
  <si>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</si>
  <si>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</si>
  <si>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</si>
  <si>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</si>
  <si>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</si>
  <si>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</si>
  <si>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</si>
  <si>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</si>
  <si>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</si>
  <si>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</si>
  <si>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</si>
  <si>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</si>
  <si>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</si>
  <si>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</si>
  <si>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</si>
  <si>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</si>
  <si>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</si>
  <si>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</si>
  <si>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</si>
  <si>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</si>
  <si>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</si>
  <si>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</si>
  <si>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</si>
  <si>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</si>
  <si>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</si>
  <si>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</si>
  <si>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</si>
  <si>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</si>
  <si>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</si>
  <si>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</si>
  <si>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</si>
  <si>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</si>
  <si>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</si>
  <si>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</si>
  <si>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</si>
  <si>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</si>
  <si>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</si>
  <si>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</si>
  <si>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</si>
  <si>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</si>
  <si>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</si>
  <si>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</si>
  <si>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</si>
  <si>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</si>
  <si>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</si>
  <si>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</si>
  <si>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</si>
  <si>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</si>
  <si>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</si>
  <si>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</si>
  <si>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</si>
  <si>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</si>
  <si>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</si>
  <si>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</si>
  <si>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</si>
  <si>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</si>
  <si>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</si>
  <si>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</si>
  <si>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</si>
  <si>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</si>
  <si>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</si>
  <si>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</si>
  <si>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</si>
  <si>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</si>
  <si>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</si>
  <si>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</si>
  <si>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</si>
  <si>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</si>
  <si>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</si>
  <si>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</si>
  <si>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</si>
  <si>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</si>
  <si>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</si>
  <si>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</si>
  <si>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</si>
  <si>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</si>
  <si>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</si>
  <si>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</si>
  <si>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</si>
  <si>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</si>
  <si>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</si>
  <si>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</si>
  <si>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</si>
  <si>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</si>
  <si>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</si>
  <si>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</si>
  <si>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</si>
  <si>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</si>
  <si>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</si>
  <si>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</si>
  <si>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</si>
  <si>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</si>
  <si>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</si>
  <si>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</si>
  <si>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</si>
  <si>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</si>
  <si>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</si>
  <si>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</si>
  <si>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</si>
  <si>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</si>
  <si>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</si>
  <si>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</si>
  <si>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</si>
  <si>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</si>
  <si>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</si>
  <si>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</si>
  <si>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</si>
  <si>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</si>
  <si>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</si>
  <si>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</si>
  <si>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</si>
  <si>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</si>
  <si>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</si>
  <si>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</si>
  <si>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</si>
  <si>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</si>
  <si>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</si>
  <si>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</si>
  <si>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</si>
  <si>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</si>
  <si>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</si>
  <si>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</si>
  <si>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</si>
  <si>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</si>
  <si>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</si>
  <si>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</si>
  <si>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</si>
  <si>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</si>
  <si>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</si>
  <si>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</si>
  <si>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</si>
  <si>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</si>
  <si>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</si>
  <si>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</si>
  <si>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</si>
  <si>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</si>
  <si>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</si>
  <si>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</si>
  <si>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</si>
  <si>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</si>
  <si>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</si>
  <si>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</si>
  <si>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</si>
  <si>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</si>
  <si>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</si>
  <si>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</si>
  <si>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</si>
  <si>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</si>
  <si>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</si>
  <si>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</si>
  <si>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</si>
  <si>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</si>
  <si>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</si>
  <si>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</si>
  <si>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</si>
  <si>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</si>
  <si>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</si>
  <si>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</si>
  <si>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</si>
  <si>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</si>
  <si>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</si>
  <si>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</si>
  <si>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</si>
  <si>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</si>
  <si>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</si>
  <si>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</si>
  <si>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</si>
  <si>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</si>
  <si>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</si>
  <si>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</si>
  <si>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</si>
  <si>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</si>
  <si>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</si>
  <si>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</si>
  <si>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</si>
  <si>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</si>
  <si>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</si>
  <si>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</si>
  <si>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</si>
  <si>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</si>
  <si>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</si>
  <si>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</si>
  <si>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</si>
  <si>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</si>
  <si>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</si>
  <si>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</si>
  <si>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</si>
  <si>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</si>
  <si>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</si>
  <si>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</si>
  <si>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</si>
  <si>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</si>
  <si>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</si>
  <si>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</si>
  <si>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</si>
  <si>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</si>
  <si>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</si>
  <si>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</si>
  <si>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</si>
  <si>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</si>
  <si>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</si>
  <si>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</si>
  <si>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</si>
  <si>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</si>
  <si>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</si>
  <si>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</si>
  <si>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</si>
  <si>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</si>
  <si>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</si>
  <si>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</si>
  <si>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</si>
  <si>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</si>
  <si>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</si>
  <si>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</si>
  <si>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</si>
  <si>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</si>
  <si>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</si>
  <si>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</si>
  <si>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</si>
  <si>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</si>
  <si>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</si>
  <si>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</si>
  <si>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</si>
  <si>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</si>
  <si>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</si>
  <si>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</si>
  <si>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</si>
  <si>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</si>
  <si>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</si>
  <si>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</si>
  <si>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</si>
  <si>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</si>
  <si>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</si>
  <si>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</si>
  <si>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</si>
  <si>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</si>
  <si>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</si>
  <si>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</si>
  <si>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</si>
  <si>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</si>
  <si>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</si>
  <si>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</si>
  <si>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</si>
  <si>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</si>
  <si>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</si>
  <si>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</si>
  <si>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</si>
  <si>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</si>
  <si>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</si>
  <si>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</si>
  <si>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</si>
  <si>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</si>
  <si>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</si>
  <si>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</si>
  <si>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</si>
  <si>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</si>
  <si>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</si>
  <si>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</si>
  <si>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</si>
  <si>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</si>
  <si>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</si>
  <si>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</si>
  <si>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</si>
  <si>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</si>
  <si>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</si>
  <si>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</si>
  <si>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</si>
  <si>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</si>
  <si>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</si>
  <si>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</si>
  <si>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</si>
  <si>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</si>
  <si>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</si>
  <si>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</si>
  <si>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</si>
  <si>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</si>
  <si>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</si>
  <si>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</si>
  <si>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</si>
  <si>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</si>
  <si>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</si>
  <si>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</si>
  <si>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</si>
  <si>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</si>
  <si>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</si>
  <si>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</si>
  <si>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</si>
  <si>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</si>
  <si>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</si>
  <si>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</si>
  <si>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</si>
  <si>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</si>
  <si>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</si>
  <si>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</si>
  <si>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</si>
  <si>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</si>
  <si>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</si>
  <si>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</si>
  <si>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</si>
  <si>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</si>
  <si>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</si>
  <si>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</si>
  <si>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</si>
  <si>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</si>
  <si>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</si>
  <si>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</si>
  <si>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</si>
  <si>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</si>
  <si>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</si>
  <si>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</si>
  <si>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</si>
  <si>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</si>
  <si>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</si>
  <si>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</si>
  <si>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</si>
  <si>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</si>
  <si>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</si>
  <si>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</si>
  <si>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</si>
  <si>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</si>
  <si>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</si>
  <si>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</si>
  <si>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</si>
  <si>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</si>
  <si>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</si>
  <si>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</si>
  <si>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</si>
  <si>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</si>
  <si>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</si>
  <si>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</si>
  <si>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</si>
  <si>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</si>
  <si>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</si>
  <si>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</si>
  <si>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</si>
  <si>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</si>
  <si>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</si>
  <si>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</si>
  <si>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</si>
  <si>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</si>
  <si>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</si>
  <si>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</si>
  <si>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</si>
  <si>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</si>
  <si>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</si>
  <si>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</si>
  <si>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</si>
  <si>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</si>
  <si>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</si>
  <si>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</si>
  <si>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</si>
  <si>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</si>
  <si>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</si>
  <si>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</si>
  <si>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</si>
  <si>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</si>
  <si>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</si>
  <si>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</si>
  <si>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</si>
  <si>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</si>
  <si>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</si>
  <si>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</si>
  <si>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</si>
  <si>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</si>
  <si>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</si>
  <si>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</si>
  <si>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</si>
  <si>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</si>
  <si>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</si>
  <si>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</si>
  <si>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</si>
  <si>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</si>
  <si>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</si>
  <si>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</si>
  <si>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</si>
  <si>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</si>
  <si>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</si>
  <si>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</si>
  <si>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</si>
  <si>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</si>
  <si>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</si>
  <si>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</si>
  <si>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</si>
  <si>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</si>
  <si>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</si>
  <si>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</si>
  <si>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</si>
  <si>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</si>
  <si>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</si>
  <si>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</si>
  <si>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</si>
  <si>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</si>
  <si>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</si>
  <si>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</si>
  <si>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</si>
  <si>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</si>
  <si>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</si>
  <si>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</si>
  <si>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</si>
  <si>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</si>
  <si>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</si>
  <si>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</si>
  <si>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</si>
  <si>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</si>
  <si>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</si>
  <si>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</si>
  <si>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</si>
  <si>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</si>
  <si>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</si>
  <si>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</si>
  <si>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</si>
  <si>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</si>
  <si>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</si>
  <si>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</si>
  <si>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</si>
  <si>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</si>
  <si>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</si>
  <si>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</si>
  <si>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</si>
  <si>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</si>
  <si>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</si>
  <si>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</si>
  <si>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</si>
  <si>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</si>
  <si>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</si>
  <si>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</si>
  <si>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</si>
  <si>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</si>
  <si>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</si>
  <si>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</si>
  <si>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</si>
  <si>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</si>
  <si>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</si>
  <si>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</si>
  <si>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</si>
  <si>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</si>
  <si>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</si>
  <si>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</si>
  <si>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</si>
  <si>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</si>
  <si>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</si>
  <si>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</si>
  <si>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</si>
  <si>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</si>
  <si>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</si>
  <si>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</si>
  <si>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</si>
  <si>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</si>
  <si>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</si>
  <si>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</si>
  <si>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</si>
  <si>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</si>
  <si>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</si>
  <si>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</si>
  <si>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</si>
  <si>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</si>
  <si>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</si>
  <si>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</si>
  <si>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</si>
  <si>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</si>
  <si>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</si>
  <si>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</si>
  <si>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</si>
  <si>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</si>
  <si>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</si>
  <si>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</si>
  <si>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</si>
  <si>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</si>
  <si>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</si>
  <si>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</si>
  <si>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</si>
  <si>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</si>
  <si>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</si>
  <si>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</si>
  <si>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</si>
  <si>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</si>
  <si>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</si>
  <si>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</si>
  <si>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</si>
  <si>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</si>
  <si>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</si>
  <si>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</si>
  <si>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</si>
  <si>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</si>
  <si>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</si>
  <si>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</si>
  <si>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</si>
  <si>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</si>
  <si>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</si>
  <si>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</si>
  <si>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</si>
  <si>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</si>
  <si>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</si>
  <si>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</si>
  <si>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</si>
  <si>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</si>
  <si>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</si>
  <si>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</si>
  <si>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</si>
  <si>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</si>
  <si>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</si>
  <si>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</si>
  <si>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</si>
  <si>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</si>
  <si>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</si>
  <si>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</si>
  <si>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</si>
  <si>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</si>
  <si>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</si>
  <si>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</si>
  <si>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</si>
  <si>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</si>
  <si>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</si>
  <si>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</si>
  <si>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</si>
  <si>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</si>
  <si>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</si>
  <si>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</si>
  <si>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</si>
  <si>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</si>
  <si>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</si>
  <si>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</si>
  <si>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</si>
  <si>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</si>
  <si>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</si>
  <si>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</si>
  <si>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</si>
  <si>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</si>
  <si>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</si>
  <si>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</si>
  <si>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</si>
  <si>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</si>
  <si>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</si>
  <si>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</si>
  <si>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</si>
  <si>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</si>
  <si>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</si>
  <si>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</si>
  <si>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</si>
  <si>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</si>
  <si>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</si>
  <si>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</si>
  <si>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</si>
  <si>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</si>
  <si>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</si>
  <si>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</si>
  <si>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</si>
  <si>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</si>
  <si>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</si>
  <si>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</si>
  <si>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</si>
  <si>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</si>
  <si>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</si>
  <si>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</si>
  <si>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</si>
  <si>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</si>
  <si>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</si>
  <si>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</si>
  <si>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</si>
  <si>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</si>
  <si>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</si>
  <si>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</si>
  <si>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</si>
  <si>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</si>
  <si>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</si>
  <si>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</si>
  <si>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</si>
  <si>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</si>
  <si>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</si>
  <si>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</si>
  <si>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</si>
  <si>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</si>
  <si>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</si>
  <si>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</si>
  <si>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</si>
  <si>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</si>
  <si>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</si>
  <si>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</si>
  <si>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</si>
  <si>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</si>
  <si>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</si>
  <si>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</si>
  <si>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</si>
  <si>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</si>
  <si>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</si>
  <si>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</si>
  <si>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</si>
  <si>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</si>
  <si>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</si>
  <si>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</si>
  <si>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</si>
  <si>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</si>
  <si>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</si>
  <si>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</si>
  <si>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</si>
  <si>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</si>
  <si>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</si>
  <si>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</si>
  <si>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</si>
  <si>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</si>
  <si>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</si>
  <si>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</si>
  <si>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</si>
  <si>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</si>
  <si>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</si>
  <si>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</si>
  <si>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</si>
  <si>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</si>
  <si>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</si>
  <si>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</si>
  <si>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</si>
  <si>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</si>
  <si>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</si>
  <si>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</si>
  <si>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</si>
  <si>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</si>
  <si>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</si>
  <si>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</si>
  <si>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</si>
  <si>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</si>
  <si>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</si>
  <si>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</si>
  <si>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</si>
  <si>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</si>
  <si>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</si>
  <si>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</si>
  <si>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</si>
  <si>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</si>
  <si>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</si>
  <si>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</si>
  <si>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</si>
  <si>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</si>
  <si>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</si>
  <si>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</si>
  <si>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</si>
  <si>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</si>
  <si>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</si>
  <si>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</si>
  <si>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</si>
  <si>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</si>
  <si>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</si>
  <si>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</si>
  <si>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</si>
  <si>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</si>
  <si>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</si>
  <si>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</si>
  <si>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</si>
  <si>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</si>
  <si>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</si>
  <si>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</si>
  <si>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</si>
  <si>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</si>
  <si>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</si>
  <si>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</si>
  <si>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</si>
  <si>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</si>
  <si>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</si>
  <si>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</si>
  <si>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</si>
  <si>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</si>
  <si>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</si>
  <si>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</si>
  <si>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</si>
  <si>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</si>
  <si>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</si>
  <si>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</si>
  <si>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</si>
  <si>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</si>
  <si>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</si>
  <si>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</si>
  <si>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</si>
  <si>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</si>
  <si>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</si>
  <si>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</si>
  <si>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</si>
  <si>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</si>
  <si>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</si>
  <si>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</si>
  <si>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</si>
  <si>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</si>
  <si>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</si>
  <si>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</si>
  <si>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</si>
  <si>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</si>
  <si>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</si>
  <si>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</si>
  <si>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</si>
  <si>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</si>
  <si>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</si>
  <si>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</si>
  <si>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</si>
  <si>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</si>
  <si>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</si>
  <si>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</si>
  <si>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</si>
  <si>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</si>
  <si>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</si>
  <si>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</si>
  <si>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</si>
  <si>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</si>
  <si>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</si>
  <si>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</si>
  <si>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</si>
  <si>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</si>
  <si>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</si>
  <si>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</si>
  <si>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</si>
  <si>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</si>
  <si>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</si>
  <si>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</si>
  <si>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</si>
  <si>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</si>
  <si>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</si>
  <si>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</si>
  <si>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</si>
  <si>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</si>
  <si>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</si>
  <si>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</si>
  <si>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</si>
  <si>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</si>
  <si>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</si>
  <si>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</si>
  <si>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</si>
  <si>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</si>
  <si>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</si>
  <si>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</si>
  <si>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</si>
  <si>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</si>
  <si>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</si>
  <si>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</si>
  <si>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</si>
  <si>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</si>
  <si>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</si>
  <si>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</si>
  <si>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</si>
  <si>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</si>
  <si>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</si>
  <si>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</si>
  <si>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</si>
  <si>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</si>
  <si>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</si>
  <si>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</si>
  <si>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</si>
  <si>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</si>
  <si>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</si>
  <si>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</si>
  <si>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</si>
  <si>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</si>
  <si>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</si>
  <si>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</si>
  <si>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</si>
  <si>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</si>
  <si>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</si>
  <si>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</si>
  <si>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</si>
  <si>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</si>
  <si>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</si>
  <si>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</si>
  <si>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</si>
  <si>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</si>
  <si>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</si>
  <si>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</si>
  <si>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</si>
  <si>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</si>
  <si>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</si>
  <si>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</si>
  <si>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</si>
  <si>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</si>
  <si>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</si>
  <si>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</si>
  <si>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</si>
  <si>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</si>
  <si>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</si>
  <si>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</si>
  <si>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</si>
  <si>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</si>
  <si>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</si>
  <si>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</si>
  <si>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</si>
  <si>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</si>
  <si>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</si>
  <si>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</si>
  <si>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</si>
  <si>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</si>
  <si>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</si>
  <si>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</si>
  <si>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</si>
  <si>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</si>
  <si>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</si>
  <si>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</si>
  <si>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</si>
  <si>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</si>
  <si>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</si>
  <si>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</si>
  <si>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</si>
  <si>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</si>
  <si>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</si>
  <si>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</si>
  <si>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</si>
  <si>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</si>
  <si>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</si>
  <si>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</si>
  <si>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</si>
  <si>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</si>
  <si>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</si>
  <si>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</si>
  <si>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</si>
  <si>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</si>
  <si>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</si>
  <si>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</si>
  <si>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</si>
  <si>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</si>
  <si>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</si>
  <si>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</si>
  <si>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</si>
  <si>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</si>
  <si>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</si>
  <si>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</si>
  <si>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</si>
  <si>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</si>
  <si>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</si>
  <si>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</si>
  <si>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</si>
  <si>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</si>
  <si>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</si>
  <si>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</si>
  <si>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</si>
  <si>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</si>
  <si>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</si>
  <si>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</si>
  <si>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</si>
  <si>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</si>
  <si>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</si>
  <si>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</si>
  <si>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</si>
  <si>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</si>
  <si>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</si>
  <si>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</si>
  <si>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</si>
  <si>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</si>
  <si>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</si>
  <si>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</si>
  <si>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</si>
  <si>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</si>
  <si>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</si>
  <si>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</si>
  <si>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</si>
  <si>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</si>
  <si>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</si>
  <si>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</si>
  <si>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</si>
  <si>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</si>
  <si>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</si>
  <si>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</si>
  <si>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</si>
  <si>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</si>
  <si>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</si>
  <si>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</si>
  <si>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</si>
  <si>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</si>
  <si>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</si>
  <si>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</si>
  <si>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</si>
  <si>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</si>
  <si>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</si>
  <si>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</si>
  <si>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</si>
  <si>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</si>
  <si>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</si>
  <si>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</si>
  <si>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</si>
  <si>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</si>
  <si>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</si>
  <si>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</si>
  <si>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</si>
  <si>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</si>
  <si>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</si>
  <si>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</si>
  <si>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</si>
  <si>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</si>
  <si>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</si>
  <si>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</si>
  <si>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</si>
  <si>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</si>
  <si>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</si>
  <si>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</si>
  <si>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</si>
  <si>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</si>
  <si>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</si>
  <si>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</si>
  <si>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</si>
  <si>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</si>
  <si>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</si>
  <si>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</si>
  <si>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</si>
  <si>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</si>
  <si>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</si>
  <si>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</si>
  <si>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</si>
  <si>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</si>
  <si>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</si>
  <si>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</si>
  <si>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</si>
  <si>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</si>
  <si>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</si>
  <si>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</si>
  <si>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</si>
  <si>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</si>
  <si>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</si>
  <si>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</si>
  <si>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</si>
  <si>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</si>
  <si>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</si>
  <si>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</si>
  <si>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</si>
  <si>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</si>
  <si>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</si>
  <si>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</si>
  <si>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</si>
  <si>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</si>
  <si>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</si>
  <si>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</si>
  <si>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</si>
  <si>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</si>
  <si>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</si>
  <si>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</si>
  <si>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</si>
  <si>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</si>
  <si>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</si>
  <si>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</si>
  <si>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</si>
  <si>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</si>
  <si>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</si>
  <si>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</si>
  <si>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</si>
  <si>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</si>
  <si>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</si>
  <si>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</si>
  <si>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</si>
  <si>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</si>
  <si>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</si>
  <si>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</si>
  <si>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</si>
  <si>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</si>
  <si>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</si>
  <si>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</si>
  <si>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</si>
  <si>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</si>
  <si>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</si>
  <si>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</si>
  <si>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</si>
  <si>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</si>
  <si>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</si>
  <si>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</si>
  <si>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</si>
  <si>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</si>
  <si>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</si>
  <si>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</si>
  <si>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</si>
  <si>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</si>
  <si>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</si>
  <si>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</si>
  <si>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</si>
  <si>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</si>
  <si>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</si>
  <si>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</si>
  <si>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</si>
  <si>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</si>
  <si>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</si>
  <si>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</si>
  <si>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</si>
  <si>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</si>
  <si>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</si>
  <si>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</si>
  <si>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</si>
  <si>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</si>
  <si>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</si>
  <si>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</si>
  <si>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</si>
  <si>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</si>
  <si>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</si>
  <si>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</si>
  <si>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</si>
  <si>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</si>
  <si>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</si>
  <si>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</si>
  <si>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</si>
  <si>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</si>
  <si>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</si>
  <si>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</si>
  <si>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</si>
  <si>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</si>
  <si>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</si>
  <si>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</si>
  <si>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</si>
  <si>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</si>
  <si>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</si>
  <si>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</si>
  <si>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</si>
  <si>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</si>
  <si>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</si>
  <si>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</si>
  <si>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</si>
  <si>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</si>
  <si>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</si>
  <si>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</si>
  <si>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</si>
  <si>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</si>
  <si>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</si>
  <si>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</si>
  <si>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</si>
  <si>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</si>
  <si>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</si>
  <si>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</si>
  <si>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</si>
  <si>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</si>
  <si>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</si>
  <si>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</si>
  <si>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</si>
  <si>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</si>
  <si>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</si>
  <si>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</si>
  <si>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</si>
  <si>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</si>
  <si>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</si>
  <si>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</si>
  <si>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</si>
  <si>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</si>
  <si>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</si>
  <si>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</si>
  <si>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</si>
  <si>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</si>
  <si>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</si>
  <si>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</si>
  <si>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</si>
  <si>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</si>
  <si>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</si>
  <si>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</si>
  <si>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</si>
  <si>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</si>
  <si>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</si>
  <si>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</si>
  <si>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</si>
  <si>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</si>
  <si>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</si>
  <si>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</si>
  <si>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</si>
  <si>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</si>
  <si>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</si>
  <si>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</si>
  <si>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</si>
  <si>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</si>
  <si>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</si>
  <si>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</si>
  <si>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</si>
  <si>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</si>
  <si>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</si>
  <si>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</si>
  <si>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</si>
  <si>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</si>
  <si>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</si>
  <si>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</si>
  <si>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</si>
  <si>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</si>
  <si>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</si>
  <si>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</si>
  <si>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</si>
  <si>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</si>
  <si>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</si>
  <si>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</si>
  <si>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</si>
  <si>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</si>
  <si>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</si>
  <si>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</si>
  <si>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</si>
  <si>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</si>
  <si>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</si>
  <si>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</si>
  <si>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</si>
  <si>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</si>
  <si>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</si>
  <si>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</si>
  <si>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</si>
  <si>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</si>
  <si>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</si>
  <si>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</si>
  <si>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</si>
  <si>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</si>
  <si>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</si>
  <si>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</si>
  <si>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</si>
  <si>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</si>
  <si>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</si>
  <si>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</si>
  <si>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</si>
  <si>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</si>
  <si>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</si>
  <si>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</si>
  <si>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</si>
  <si>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</si>
  <si>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</si>
  <si>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</si>
  <si>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</si>
  <si>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</si>
  <si>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</si>
  <si>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</si>
  <si>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</si>
  <si>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</si>
  <si>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</si>
  <si>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</si>
  <si>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</si>
  <si>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</si>
  <si>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</si>
  <si>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</si>
  <si>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</si>
  <si>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</si>
  <si>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</si>
  <si>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</si>
  <si>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</si>
  <si>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</si>
  <si>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</si>
  <si>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</si>
  <si>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</si>
  <si>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</si>
  <si>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</si>
  <si>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</si>
  <si>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</si>
  <si>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</si>
  <si>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</si>
  <si>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</si>
  <si>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</si>
  <si>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</si>
  <si>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</si>
  <si>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</si>
  <si>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</si>
  <si>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</si>
  <si>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</si>
  <si>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</si>
  <si>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</si>
  <si>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</si>
  <si>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</si>
  <si>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</si>
  <si>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</si>
  <si>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</si>
  <si>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</si>
  <si>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</si>
  <si>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</si>
  <si>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</si>
  <si>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</si>
  <si>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</si>
  <si>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</si>
  <si>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</si>
  <si>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</si>
  <si>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</si>
  <si>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</si>
  <si>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</si>
  <si>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</si>
  <si>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</si>
  <si>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</si>
  <si>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</si>
  <si>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</si>
  <si>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</si>
  <si>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</si>
  <si>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</si>
  <si>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</si>
  <si>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</si>
  <si>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</si>
  <si>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</si>
  <si>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</si>
  <si>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</si>
  <si>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</si>
  <si>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</si>
  <si>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</si>
  <si>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</si>
  <si>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</si>
  <si>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</si>
  <si>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</si>
  <si>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</si>
  <si>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</si>
  <si>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</si>
  <si>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</si>
  <si>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</si>
  <si>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</si>
  <si>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</si>
  <si>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</si>
  <si>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</si>
  <si>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</si>
  <si>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</si>
  <si>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</si>
  <si>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</si>
  <si>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</si>
  <si>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</si>
  <si>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</si>
  <si>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</si>
  <si>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</si>
  <si>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</si>
  <si>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</si>
  <si>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</si>
  <si>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</si>
  <si>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</si>
  <si>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</si>
  <si>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</si>
  <si>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</si>
  <si>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</si>
  <si>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</si>
  <si>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</si>
  <si>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</si>
  <si>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</si>
  <si>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</si>
  <si>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</si>
  <si>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</si>
  <si>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</si>
  <si>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</si>
  <si>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</si>
  <si>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</si>
  <si>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</si>
  <si>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</si>
  <si>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</si>
  <si>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</si>
  <si>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</si>
  <si>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</si>
  <si>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</si>
  <si>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</si>
  <si>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</si>
  <si>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</si>
  <si>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</si>
  <si>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</si>
  <si>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</si>
  <si>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</si>
  <si>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</si>
  <si>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</si>
  <si>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</si>
  <si>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</si>
  <si>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</si>
  <si>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</si>
  <si>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</si>
  <si>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</si>
  <si>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</si>
  <si>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</si>
  <si>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</si>
  <si>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</si>
  <si>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</si>
  <si>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</si>
  <si>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</si>
  <si>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</si>
  <si>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</si>
  <si>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</si>
  <si>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</si>
  <si>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</si>
  <si>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</si>
  <si>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</si>
  <si>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</si>
  <si>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</si>
  <si>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</si>
  <si>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</si>
  <si>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</si>
  <si>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</si>
  <si>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</si>
  <si>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</si>
  <si>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</si>
  <si>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</si>
  <si>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</si>
  <si>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</si>
  <si>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</si>
  <si>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</si>
  <si>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</si>
  <si>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</si>
  <si>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</si>
  <si>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</si>
  <si>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</si>
  <si>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</si>
  <si>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</si>
  <si>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</si>
  <si>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</si>
  <si>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</si>
  <si>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</si>
  <si>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</si>
  <si>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</si>
  <si>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</si>
  <si>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</si>
  <si>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</si>
  <si>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</si>
  <si>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</si>
  <si>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</si>
  <si>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</si>
  <si>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</si>
  <si>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</si>
  <si>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</si>
  <si>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</si>
  <si>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</si>
  <si>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</si>
  <si>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</si>
  <si>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</si>
  <si>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</si>
  <si>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</si>
  <si>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</si>
  <si>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</si>
  <si>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</si>
  <si>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</si>
  <si>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</si>
  <si>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</si>
  <si>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</si>
  <si>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</si>
  <si>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</si>
  <si>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</si>
  <si>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</si>
  <si>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</si>
  <si>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</si>
  <si>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</si>
  <si>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</si>
  <si>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</si>
  <si>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</si>
  <si>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</si>
  <si>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</si>
  <si>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</si>
  <si>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</si>
  <si>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</si>
  <si>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</si>
  <si>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</si>
  <si>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</si>
  <si>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</si>
  <si>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</si>
  <si>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</si>
  <si>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</si>
  <si>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</si>
  <si>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</si>
  <si>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</si>
  <si>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</si>
  <si>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</si>
  <si>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</si>
  <si>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</si>
  <si>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</si>
  <si>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</si>
  <si>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</si>
  <si>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</si>
  <si>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</si>
  <si>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</si>
  <si>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</si>
  <si>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</si>
  <si>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</si>
  <si>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</si>
  <si>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</si>
  <si>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</si>
  <si>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</si>
  <si>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</si>
  <si>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</si>
  <si>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</si>
  <si>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</si>
  <si>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</si>
  <si>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</si>
  <si>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</si>
  <si>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</si>
  <si>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</si>
  <si>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</si>
  <si>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</si>
  <si>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</si>
  <si>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</si>
  <si>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</si>
  <si>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</si>
  <si>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</si>
  <si>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</si>
  <si>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</si>
  <si>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</si>
  <si>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</si>
  <si>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</si>
  <si>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</si>
  <si>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</si>
  <si>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</si>
  <si>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</si>
  <si>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</si>
  <si>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</si>
  <si>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</si>
  <si>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</si>
  <si>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</si>
  <si>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</si>
  <si>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</si>
  <si>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</si>
  <si>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</si>
  <si>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</si>
  <si>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</si>
  <si>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</si>
  <si>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</si>
  <si>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</si>
  <si>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</si>
  <si>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</si>
  <si>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</si>
  <si>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</si>
  <si>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</si>
  <si>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</si>
  <si>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</si>
  <si>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</si>
  <si>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</si>
  <si>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</si>
  <si>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</si>
  <si>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</si>
  <si>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</si>
  <si>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</si>
  <si>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</si>
  <si>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</si>
  <si>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</si>
  <si>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</si>
  <si>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</si>
  <si>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</si>
  <si>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</si>
  <si>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</si>
  <si>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</si>
  <si>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</si>
  <si>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</si>
  <si>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</si>
  <si>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</si>
  <si>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</si>
  <si>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</si>
  <si>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</si>
  <si>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</si>
  <si>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</si>
  <si>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</si>
  <si>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</si>
  <si>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</si>
  <si>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</si>
  <si>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</si>
  <si>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</si>
  <si>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</si>
  <si>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</si>
  <si>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</si>
  <si>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</si>
  <si>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</si>
  <si>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</si>
  <si>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</si>
  <si>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</si>
  <si>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</si>
  <si>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</si>
  <si>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</si>
  <si>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</si>
  <si>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</si>
  <si>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</si>
  <si>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</si>
  <si>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</si>
  <si>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</si>
  <si>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</si>
  <si>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</si>
  <si>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</si>
  <si>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</si>
  <si>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</si>
  <si>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</si>
  <si>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</si>
  <si>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</si>
  <si>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</si>
  <si>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</si>
  <si>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</si>
  <si>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</si>
  <si>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</si>
  <si>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</si>
  <si>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</si>
  <si>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</si>
  <si>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</si>
  <si>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</si>
  <si>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</si>
  <si>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</si>
  <si>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</si>
  <si>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</si>
  <si>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</si>
  <si>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</si>
  <si>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</si>
  <si>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</si>
  <si>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</si>
  <si>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</si>
  <si>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</si>
  <si>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</si>
  <si>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</si>
  <si>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</si>
  <si>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</si>
  <si>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</si>
  <si>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</si>
  <si>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</si>
  <si>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</si>
  <si>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</si>
  <si>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</si>
  <si>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</si>
  <si>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</si>
  <si>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</si>
  <si>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</si>
  <si>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</si>
  <si>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</si>
  <si>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</si>
  <si>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</si>
  <si>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</si>
  <si>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</si>
  <si>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</si>
  <si>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</si>
  <si>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</si>
  <si>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</si>
  <si>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</si>
  <si>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</si>
  <si>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</si>
  <si>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</si>
  <si>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</si>
  <si>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</si>
  <si>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</si>
  <si>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</si>
  <si>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</si>
  <si>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</si>
  <si>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</si>
  <si>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</si>
  <si>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</si>
  <si>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</si>
  <si>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</si>
  <si>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</si>
  <si>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</si>
  <si>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</si>
  <si>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</si>
  <si>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</si>
  <si>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</si>
  <si>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</si>
  <si>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</si>
  <si>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</si>
  <si>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</si>
  <si>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</si>
  <si>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</si>
  <si>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</si>
  <si>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</si>
  <si>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</si>
  <si>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</si>
  <si>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</si>
  <si>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</si>
  <si>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</si>
  <si>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</si>
  <si>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</si>
  <si>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</si>
  <si>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</si>
  <si>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</si>
  <si>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</si>
  <si>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</si>
  <si>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</si>
  <si>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</si>
  <si>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</si>
  <si>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</si>
  <si>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</si>
  <si>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</si>
  <si>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</si>
  <si>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</si>
  <si>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</si>
  <si>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</si>
  <si>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</si>
  <si>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</si>
  <si>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</si>
  <si>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</si>
  <si>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</si>
  <si>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</si>
  <si>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</si>
  <si>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</si>
  <si>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</si>
  <si>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</si>
  <si>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</si>
  <si>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</si>
  <si>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</si>
  <si>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</si>
  <si>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</si>
  <si>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</si>
  <si>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</si>
  <si>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</si>
  <si>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</si>
  <si>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</si>
  <si>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</si>
  <si>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</si>
  <si>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</si>
  <si>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</si>
  <si>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</si>
  <si>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</si>
  <si>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</si>
  <si>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</si>
  <si>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</si>
  <si>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</si>
  <si>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</si>
  <si>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</si>
  <si>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</si>
  <si>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</si>
  <si>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</si>
  <si>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</si>
  <si>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</si>
  <si>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</si>
  <si>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</si>
  <si>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</si>
  <si>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</si>
  <si>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</si>
  <si>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</si>
  <si>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</si>
  <si>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</si>
  <si>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</si>
  <si>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</si>
  <si>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</si>
  <si>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</si>
  <si>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</si>
  <si>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</si>
  <si>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</si>
  <si>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</si>
  <si>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</si>
  <si>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</si>
  <si>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</si>
  <si>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</si>
  <si>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</si>
  <si>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</si>
  <si>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</si>
  <si>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</si>
  <si>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</si>
  <si>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</si>
  <si>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</si>
  <si>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</si>
  <si>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</si>
  <si>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</si>
  <si>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</si>
  <si>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</si>
  <si>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</si>
  <si>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</si>
  <si>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</si>
  <si>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</si>
  <si>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</si>
  <si>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</si>
  <si>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</si>
  <si>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</si>
  <si>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</si>
  <si>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</si>
  <si>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</si>
  <si>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</si>
  <si>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</si>
  <si>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</si>
  <si>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</si>
  <si>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</si>
  <si>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</si>
  <si>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</si>
  <si>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</si>
  <si>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</si>
  <si>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</si>
  <si>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</si>
  <si>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</si>
  <si>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</si>
  <si>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</si>
  <si>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</si>
  <si>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</si>
  <si>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</si>
  <si>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</si>
  <si>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</si>
  <si>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</si>
  <si>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</si>
  <si>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</si>
  <si>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</si>
  <si>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</si>
  <si>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</si>
  <si>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</si>
  <si>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</si>
  <si>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</si>
  <si>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</si>
  <si>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</si>
  <si>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</si>
  <si>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</si>
  <si>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</si>
  <si>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</si>
  <si>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</si>
  <si>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</si>
  <si>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</si>
  <si>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</si>
  <si>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</si>
  <si>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</si>
  <si>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</si>
  <si>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</si>
  <si>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</si>
  <si>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</si>
  <si>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</si>
  <si>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</si>
  <si>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</si>
  <si>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</si>
  <si>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</si>
  <si>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</si>
  <si>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</si>
  <si>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</si>
  <si>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</si>
  <si>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</si>
  <si>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</si>
  <si>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</si>
  <si>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</si>
  <si>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</si>
  <si>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</si>
  <si>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</si>
  <si>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</si>
  <si>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</si>
  <si>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</si>
  <si>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</si>
  <si>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</si>
  <si>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</si>
  <si>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</si>
  <si>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</si>
  <si>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</si>
  <si>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</si>
  <si>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</si>
  <si>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</si>
  <si>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</si>
  <si>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</si>
  <si>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</si>
  <si>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</si>
  <si>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</si>
  <si>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</si>
  <si>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</si>
  <si>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</si>
  <si>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</si>
  <si>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</si>
  <si>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</si>
  <si>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</si>
  <si>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</si>
  <si>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</si>
  <si>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</si>
  <si>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</si>
  <si>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</si>
  <si>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</si>
  <si>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</si>
  <si>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</si>
  <si>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</si>
  <si>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</si>
  <si>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</si>
  <si>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</si>
  <si>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</si>
  <si>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</si>
  <si>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</si>
  <si>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</si>
  <si>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</si>
  <si>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</si>
  <si>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</si>
  <si>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</si>
  <si>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</si>
  <si>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</si>
  <si>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</si>
  <si>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</si>
  <si>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</si>
  <si>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</si>
  <si>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</si>
  <si>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</si>
  <si>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</si>
  <si>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</si>
  <si>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</si>
  <si>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</si>
  <si>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</si>
  <si>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</si>
  <si>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</si>
  <si>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</si>
  <si>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</si>
  <si>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</si>
  <si>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</si>
  <si>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</si>
  <si>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</si>
  <si>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</si>
  <si>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</si>
  <si>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</si>
  <si>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</si>
  <si>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</si>
  <si>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</si>
  <si>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</si>
  <si>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</si>
  <si>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</si>
  <si>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</si>
  <si>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</si>
  <si>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</si>
  <si>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</si>
  <si>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</si>
  <si>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</si>
  <si>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</si>
  <si>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</si>
  <si>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</si>
  <si>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</si>
  <si>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</si>
  <si>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</si>
  <si>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</si>
  <si>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</si>
  <si>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</si>
  <si>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</si>
  <si>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</si>
  <si>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</si>
  <si>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</si>
  <si>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</si>
  <si>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</si>
  <si>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</si>
  <si>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</si>
  <si>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</si>
  <si>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</si>
  <si>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</si>
  <si>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</si>
  <si>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</si>
  <si>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</si>
  <si>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</si>
  <si>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</si>
  <si>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</si>
  <si>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</si>
  <si>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</si>
  <si>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</si>
  <si>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</si>
  <si>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</si>
  <si>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</si>
  <si>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</si>
  <si>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</si>
  <si>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</si>
  <si>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</si>
  <si>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</si>
  <si>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</si>
  <si>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</si>
  <si>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</si>
  <si>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</si>
  <si>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</si>
  <si>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</si>
  <si>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</si>
  <si>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</si>
  <si>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</si>
  <si>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</si>
  <si>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</si>
  <si>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</si>
  <si>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</si>
  <si>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</si>
  <si>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</si>
  <si>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</si>
  <si>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</si>
  <si>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</si>
  <si>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</si>
  <si>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</si>
  <si>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</si>
  <si>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</si>
  <si>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</si>
  <si>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</si>
  <si>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</si>
  <si>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</si>
  <si>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</si>
  <si>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</si>
  <si>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</si>
  <si>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</si>
  <si>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</si>
  <si>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</si>
  <si>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</si>
  <si>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</si>
  <si>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</si>
  <si>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</si>
  <si>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</si>
  <si>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</si>
  <si>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</si>
  <si>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</si>
  <si>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</si>
  <si>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</si>
  <si>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</si>
  <si>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</si>
  <si>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</si>
  <si>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</si>
  <si>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</si>
  <si>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</si>
  <si>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</si>
  <si>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</si>
  <si>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</si>
  <si>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</si>
  <si>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</si>
  <si>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</si>
  <si>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</si>
  <si>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</si>
  <si>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</si>
  <si>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</si>
  <si>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</si>
  <si>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</si>
  <si>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</si>
  <si>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</si>
  <si>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</si>
  <si>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</si>
  <si>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</si>
  <si>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</si>
  <si>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</si>
  <si>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</si>
  <si>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</si>
  <si>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</si>
  <si>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</si>
  <si>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</si>
  <si>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</si>
  <si>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</si>
  <si>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</si>
  <si>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</si>
  <si>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</si>
  <si>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</si>
  <si>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</si>
  <si>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</si>
  <si>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</si>
  <si>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</si>
  <si>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</si>
  <si>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</si>
  <si>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</si>
  <si>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</si>
  <si>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</si>
  <si>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</si>
  <si>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</si>
  <si>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</si>
  <si>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</si>
  <si>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</si>
  <si>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</si>
  <si>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</si>
  <si>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</si>
  <si>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</si>
  <si>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</si>
  <si>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</si>
  <si>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</si>
  <si>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</si>
  <si>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</si>
  <si>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</si>
  <si>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</si>
  <si>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</si>
  <si>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</si>
  <si>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</si>
  <si>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</si>
  <si>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</si>
  <si>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</si>
  <si>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</si>
  <si>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</si>
  <si>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</si>
  <si>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</si>
  <si>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</si>
  <si>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</si>
  <si>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</si>
  <si>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</si>
  <si>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</si>
  <si>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</si>
  <si>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</si>
  <si>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</si>
  <si>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</si>
  <si>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</si>
  <si>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</si>
  <si>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</si>
  <si>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</si>
  <si>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</si>
  <si>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</si>
  <si>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</si>
  <si>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</si>
  <si>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</si>
  <si>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</si>
  <si>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</si>
  <si>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</si>
  <si>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</si>
  <si>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</si>
  <si>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</si>
  <si>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</si>
  <si>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</si>
  <si>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</si>
  <si>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</si>
  <si>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</si>
  <si>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</si>
  <si>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</si>
  <si>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</si>
  <si>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</si>
  <si>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</si>
  <si>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</si>
  <si>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</si>
  <si>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</si>
  <si>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</si>
  <si>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</si>
  <si>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</si>
  <si>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</si>
  <si>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</si>
  <si>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</si>
  <si>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</si>
  <si>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</si>
  <si>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</si>
  <si>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</si>
  <si>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</si>
  <si>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</si>
  <si>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</si>
  <si>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</si>
  <si>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</si>
  <si>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</si>
  <si>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</si>
  <si>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</si>
  <si>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</si>
  <si>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</si>
  <si>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</si>
  <si>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</si>
  <si>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</si>
  <si>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</si>
  <si>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</si>
  <si>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</si>
  <si>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</si>
  <si>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</si>
  <si>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</si>
  <si>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</si>
  <si>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</si>
  <si>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</si>
  <si>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</si>
  <si>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</si>
  <si>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</si>
  <si>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</si>
  <si>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</si>
  <si>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</si>
  <si>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</si>
  <si>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</si>
  <si>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</si>
  <si>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</si>
  <si>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</si>
  <si>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</si>
  <si>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</si>
  <si>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</si>
  <si>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</si>
  <si>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</si>
  <si>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</si>
  <si>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</si>
  <si>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</si>
  <si>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</si>
  <si>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</si>
  <si>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</si>
  <si>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</si>
  <si>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</si>
  <si>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</si>
  <si>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</si>
  <si>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</si>
  <si>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</si>
  <si>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</si>
  <si>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</si>
  <si>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</si>
  <si>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</si>
  <si>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</si>
  <si>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</si>
  <si>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</si>
  <si>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</si>
  <si>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</si>
  <si>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</si>
  <si>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</si>
  <si>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</si>
  <si>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</si>
  <si>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</si>
  <si>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</si>
  <si>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</si>
  <si>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</si>
  <si>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</si>
  <si>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</si>
  <si>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</si>
  <si>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</si>
  <si>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</si>
  <si>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</si>
  <si>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</si>
  <si>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</si>
  <si>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</si>
  <si>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</si>
  <si>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</si>
  <si>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</si>
  <si>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</si>
  <si>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</si>
  <si>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</si>
  <si>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</si>
  <si>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</si>
  <si>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</si>
  <si>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</si>
  <si>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</si>
  <si>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</si>
  <si>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</si>
  <si>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</si>
  <si>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</si>
  <si>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</si>
  <si>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</si>
  <si>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</si>
  <si>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</si>
  <si>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</si>
  <si>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</si>
  <si>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</si>
  <si>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</si>
  <si>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</si>
  <si>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</si>
  <si>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</si>
  <si>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</si>
  <si>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</si>
  <si>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</si>
  <si>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</si>
  <si>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</si>
  <si>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</si>
  <si>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</si>
  <si>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</si>
  <si>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</si>
  <si>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</si>
  <si>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</si>
  <si>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</si>
  <si>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</si>
  <si>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</si>
  <si>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</si>
  <si>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</si>
  <si>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</si>
  <si>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</si>
  <si>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</si>
  <si>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</si>
  <si>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</si>
  <si>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</si>
  <si>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</si>
  <si>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</si>
  <si>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</si>
  <si>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</si>
  <si>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</si>
  <si>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</si>
  <si>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</si>
  <si>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</si>
  <si>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</si>
  <si>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</si>
  <si>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</si>
  <si>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</si>
  <si>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</si>
  <si>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</si>
  <si>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</si>
  <si>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</si>
  <si>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</si>
  <si>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</si>
  <si>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</si>
  <si>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</si>
  <si>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</si>
  <si>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</si>
  <si>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</si>
  <si>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</si>
  <si>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</si>
  <si>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</si>
  <si>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</si>
  <si>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</si>
  <si>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</si>
  <si>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</si>
  <si>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</si>
  <si>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</si>
  <si>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</si>
  <si>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</si>
  <si>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</si>
  <si>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</si>
  <si>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</si>
  <si>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</si>
  <si>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</si>
  <si>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</si>
  <si>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</si>
  <si>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</si>
  <si>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</si>
  <si>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</si>
  <si>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</si>
  <si>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</si>
  <si>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</si>
  <si>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</si>
  <si>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</si>
  <si>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</si>
  <si>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</si>
  <si>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</si>
  <si>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</si>
  <si>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</si>
  <si>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</si>
  <si>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</si>
  <si>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</si>
  <si>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</si>
  <si>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</si>
  <si>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</si>
  <si>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</si>
  <si>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</si>
  <si>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</si>
  <si>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</si>
  <si>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</si>
  <si>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</si>
  <si>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</si>
  <si>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</si>
  <si>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</si>
  <si>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</si>
  <si>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</si>
  <si>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</si>
  <si>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</si>
  <si>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</si>
  <si>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</si>
  <si>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</si>
  <si>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</si>
  <si>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</si>
  <si>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</si>
  <si>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</si>
  <si>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</si>
  <si>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</si>
  <si>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</si>
  <si>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</si>
  <si>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</si>
  <si>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</si>
  <si>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</si>
  <si>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</si>
  <si>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</si>
  <si>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</si>
  <si>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</si>
  <si>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</si>
  <si>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</si>
  <si>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</si>
  <si>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</si>
  <si>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</si>
  <si>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</si>
  <si>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</si>
  <si>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</si>
  <si>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</si>
  <si>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</si>
  <si>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</si>
  <si>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</si>
  <si>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</si>
  <si>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</si>
  <si>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</si>
  <si>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</si>
  <si>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</si>
  <si>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</si>
  <si>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</si>
  <si>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</si>
  <si>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</si>
  <si>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</si>
  <si>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</si>
  <si>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</si>
  <si>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</si>
  <si>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</si>
  <si>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</si>
  <si>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</si>
  <si>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</si>
  <si>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</si>
  <si>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</si>
  <si>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</si>
  <si>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</si>
  <si>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</si>
  <si>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</si>
  <si>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</si>
  <si>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</si>
  <si>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</si>
  <si>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</si>
  <si>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</si>
  <si>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</si>
  <si>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</si>
  <si>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</si>
  <si>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</si>
  <si>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</si>
  <si>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</si>
  <si>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</si>
  <si>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</si>
  <si>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</si>
  <si>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</si>
  <si>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</si>
  <si>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</si>
  <si>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</si>
  <si>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</si>
  <si>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</si>
  <si>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</si>
  <si>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</si>
  <si>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</si>
  <si>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</si>
  <si>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</si>
  <si>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</si>
  <si>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</si>
  <si>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</si>
  <si>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</si>
  <si>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</si>
  <si>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</si>
  <si>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</si>
  <si>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</si>
  <si>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</si>
  <si>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</si>
  <si>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</si>
  <si>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</si>
  <si>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</si>
  <si>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</si>
  <si>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</si>
  <si>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</si>
  <si>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</si>
  <si>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</si>
  <si>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</si>
  <si>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</si>
  <si>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</si>
  <si>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</si>
  <si>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</si>
  <si>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</si>
  <si>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</si>
  <si>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</si>
  <si>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</si>
  <si>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</si>
  <si>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</si>
  <si>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</si>
  <si>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</si>
  <si>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</si>
  <si>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</si>
  <si>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</si>
  <si>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</si>
  <si>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</si>
  <si>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</si>
  <si>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</si>
  <si>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</si>
  <si>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</si>
  <si>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</si>
  <si>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</si>
  <si>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</si>
  <si>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</si>
  <si>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</si>
  <si>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</si>
  <si>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</si>
  <si>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</si>
  <si>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</si>
  <si>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</si>
  <si>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</si>
  <si>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</si>
  <si>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</si>
  <si>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</si>
  <si>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</si>
  <si>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</si>
  <si>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</si>
  <si>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</si>
  <si>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</si>
  <si>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</si>
  <si>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</si>
  <si>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</si>
  <si>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</si>
  <si>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</si>
  <si>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</si>
  <si>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</si>
  <si>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</si>
  <si>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</si>
  <si>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</si>
  <si>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</si>
  <si>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</si>
  <si>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</si>
  <si>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</si>
  <si>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</si>
  <si>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</si>
  <si>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</si>
  <si>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</si>
  <si>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</si>
  <si>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</si>
  <si>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</si>
  <si>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</si>
  <si>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</si>
  <si>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</si>
  <si>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</si>
  <si>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</si>
  <si>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</si>
  <si>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</si>
  <si>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</si>
  <si>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</si>
  <si>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</si>
  <si>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</si>
  <si>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</si>
  <si>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</si>
  <si>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</si>
  <si>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</si>
  <si>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</si>
  <si>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</si>
  <si>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</si>
  <si>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</si>
  <si>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</si>
  <si>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</si>
  <si>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</si>
  <si>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</si>
  <si>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</si>
  <si>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</si>
  <si>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</si>
  <si>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</si>
  <si>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</si>
  <si>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</si>
  <si>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</si>
  <si>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</si>
  <si>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</si>
  <si>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</si>
  <si>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</si>
  <si>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</si>
  <si>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</si>
  <si>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</si>
  <si>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</si>
  <si>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</si>
  <si>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</si>
  <si>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</si>
  <si>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</si>
  <si>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</si>
  <si>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</si>
  <si>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</si>
  <si>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</si>
  <si>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</si>
  <si>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</si>
  <si>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</si>
  <si>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</si>
  <si>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</si>
  <si>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</si>
  <si>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</si>
  <si>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</si>
  <si>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</si>
  <si>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</si>
  <si>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</si>
  <si>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</si>
  <si>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</si>
  <si>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</si>
  <si>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</si>
  <si>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</si>
  <si>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</si>
  <si>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</si>
  <si>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</si>
  <si>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</si>
  <si>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</si>
  <si>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</si>
  <si>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</si>
  <si>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</si>
  <si>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</si>
  <si>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</si>
  <si>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</si>
  <si>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</si>
  <si>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</si>
  <si>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</si>
  <si>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</si>
  <si>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</si>
  <si>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</si>
  <si>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</si>
  <si>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</si>
  <si>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</si>
  <si>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</si>
  <si>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</si>
  <si>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</si>
  <si>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</si>
  <si>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</si>
  <si>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</si>
  <si>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</si>
  <si>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</si>
  <si>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</si>
  <si>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</si>
  <si>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</si>
  <si>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</si>
  <si>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</si>
  <si>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</si>
  <si>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</si>
  <si>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</si>
  <si>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</si>
  <si>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</si>
  <si>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</si>
  <si>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</si>
  <si>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</si>
  <si>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</si>
  <si>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</si>
  <si>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</si>
  <si>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</si>
  <si>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</si>
  <si>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</si>
  <si>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</si>
  <si>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</si>
  <si>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</si>
  <si>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</si>
  <si>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</si>
  <si>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</si>
  <si>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</si>
  <si>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</si>
  <si>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</si>
  <si>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</si>
  <si>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</si>
  <si>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</si>
  <si>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</si>
  <si>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</si>
  <si>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</si>
  <si>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</si>
  <si>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</si>
  <si>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</si>
  <si>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</si>
  <si>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</si>
  <si>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</si>
  <si>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</si>
  <si>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</si>
  <si>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</si>
  <si>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</si>
  <si>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</si>
  <si>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</si>
  <si>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</si>
  <si>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</si>
  <si>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</si>
  <si>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</si>
  <si>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</si>
  <si>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</si>
  <si>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</si>
  <si>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</si>
  <si>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</si>
  <si>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</si>
  <si>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</si>
  <si>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</si>
  <si>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</si>
  <si>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</si>
  <si>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</si>
  <si>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</si>
  <si>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</si>
  <si>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</si>
  <si>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</si>
  <si>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</si>
  <si>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</si>
  <si>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</si>
  <si>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</si>
  <si>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</si>
  <si>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</si>
  <si>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</si>
  <si>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</si>
  <si>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</si>
  <si>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</si>
  <si>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</si>
  <si>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</si>
  <si>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</si>
  <si>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</si>
  <si>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</si>
  <si>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</si>
  <si>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</si>
  <si>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</si>
  <si>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</si>
  <si>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</si>
  <si>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</si>
  <si>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</si>
  <si>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</si>
  <si>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</si>
  <si>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</si>
  <si>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</si>
  <si>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</si>
  <si>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</si>
  <si>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</si>
  <si>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</si>
  <si>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</si>
  <si>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</si>
  <si>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</si>
  <si>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</si>
  <si>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</si>
  <si>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</si>
  <si>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</si>
  <si>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</si>
  <si>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</si>
  <si>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</si>
  <si>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</si>
  <si>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</si>
  <si>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</si>
  <si>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</si>
  <si>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</si>
  <si>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</si>
  <si>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</si>
  <si>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</si>
  <si>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</si>
  <si>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</si>
  <si>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</si>
  <si>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</si>
  <si>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</si>
  <si>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</si>
  <si>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</si>
  <si>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</si>
  <si>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</si>
  <si>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</si>
  <si>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</si>
  <si>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</si>
  <si>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</si>
  <si>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</si>
  <si>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</si>
  <si>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</si>
  <si>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</si>
  <si>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</si>
  <si>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</si>
  <si>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</si>
  <si>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</si>
  <si>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</si>
  <si>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</si>
  <si>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</si>
  <si>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</si>
  <si>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</si>
  <si>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</si>
  <si>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</si>
  <si>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</si>
  <si>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</si>
  <si>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</si>
  <si>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</si>
  <si>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</si>
  <si>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</si>
  <si>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</si>
  <si>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</si>
  <si>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</si>
  <si>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</si>
  <si>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</si>
  <si>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</si>
  <si>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</si>
  <si>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</si>
  <si>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</si>
  <si>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</si>
  <si>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</si>
  <si>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</si>
  <si>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</si>
  <si>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</si>
  <si>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</si>
  <si>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</si>
  <si>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</si>
  <si>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</si>
  <si>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</si>
  <si>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</si>
  <si>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</si>
  <si>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</si>
  <si>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</si>
  <si>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</si>
  <si>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</si>
  <si>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</si>
  <si>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</si>
  <si>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</si>
  <si>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</si>
  <si>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</si>
  <si>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</si>
  <si>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</si>
  <si>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</si>
  <si>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</si>
  <si>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</si>
  <si>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</si>
  <si>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</si>
  <si>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</si>
  <si>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</si>
  <si>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</si>
  <si>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</si>
  <si>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</si>
  <si>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</si>
  <si>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</si>
  <si>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</si>
  <si>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</si>
  <si>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</si>
  <si>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</si>
  <si>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</si>
  <si>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</si>
  <si>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</si>
  <si>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</si>
  <si>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</si>
  <si>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</si>
  <si>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</si>
  <si>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</si>
  <si>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</si>
  <si>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</si>
  <si>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</si>
  <si>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</si>
  <si>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</si>
  <si>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</si>
  <si>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</si>
  <si>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</si>
  <si>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</si>
  <si>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</si>
  <si>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</si>
  <si>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</si>
  <si>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</si>
  <si>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</si>
  <si>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</si>
  <si>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</si>
  <si>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</si>
  <si>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</si>
  <si>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</si>
  <si>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</si>
  <si>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</si>
  <si>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</si>
  <si>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</si>
  <si>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</si>
  <si>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</si>
  <si>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</si>
  <si>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</si>
  <si>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</si>
  <si>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</si>
  <si>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</si>
  <si>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</si>
  <si>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</si>
  <si>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</si>
  <si>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</si>
  <si>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</si>
  <si>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</si>
  <si>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</si>
  <si>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</si>
  <si>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</si>
  <si>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</si>
  <si>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</si>
  <si>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</si>
  <si>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</si>
  <si>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</si>
  <si>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</si>
  <si>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</si>
  <si>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</si>
  <si>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</si>
  <si>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</si>
  <si>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</si>
  <si>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</si>
  <si>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</si>
  <si>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</si>
  <si>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</si>
  <si>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</si>
  <si>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</si>
  <si>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</si>
  <si>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</si>
  <si>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</si>
  <si>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</si>
  <si>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</si>
  <si>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</si>
  <si>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</si>
  <si>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</si>
  <si>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</si>
  <si>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</si>
  <si>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</si>
  <si>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</si>
  <si>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</si>
  <si>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</si>
  <si>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</si>
  <si>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</si>
  <si>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</si>
  <si>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</si>
  <si>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</si>
  <si>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</si>
  <si>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</si>
  <si>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</si>
  <si>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</si>
  <si>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</si>
  <si>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</si>
  <si>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</si>
  <si>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</si>
  <si>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</si>
  <si>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</si>
  <si>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</si>
  <si>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</si>
  <si>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</si>
  <si>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</si>
  <si>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</si>
  <si>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</si>
  <si>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</si>
  <si>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</si>
  <si>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</si>
  <si>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</si>
  <si>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</si>
  <si>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</si>
  <si>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</si>
  <si>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</si>
  <si>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</si>
  <si>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</si>
  <si>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</si>
  <si>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</si>
  <si>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</si>
  <si>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</si>
  <si>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</si>
  <si>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</si>
  <si>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</si>
  <si>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</si>
  <si>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</si>
  <si>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</si>
  <si>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</si>
  <si>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</si>
  <si>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</si>
  <si>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</si>
  <si>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</si>
  <si>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</si>
  <si>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</si>
  <si>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</si>
  <si>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</si>
  <si>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</si>
  <si>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</si>
  <si>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</si>
  <si>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</si>
  <si>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</si>
  <si>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</si>
  <si>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</si>
  <si>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</si>
  <si>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</si>
  <si>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</si>
  <si>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</si>
  <si>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</si>
  <si>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</si>
  <si>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</si>
  <si>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</si>
  <si>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</si>
  <si>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</si>
  <si>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</si>
  <si>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</si>
  <si>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</si>
  <si>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</si>
  <si>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</si>
  <si>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</si>
  <si>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</si>
  <si>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</si>
  <si>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</si>
  <si>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</si>
  <si>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</si>
  <si>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</si>
  <si>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</si>
  <si>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</si>
  <si>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</si>
  <si>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</si>
  <si>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</si>
  <si>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</si>
  <si>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</si>
  <si>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</si>
  <si>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</si>
  <si>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</si>
  <si>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</si>
  <si>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</si>
  <si>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</si>
  <si>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</si>
  <si>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</si>
  <si>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</si>
  <si>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</si>
  <si>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</si>
  <si>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</si>
  <si>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</si>
  <si>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</si>
  <si>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</si>
  <si>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</si>
  <si>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</si>
  <si>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</si>
  <si>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</si>
  <si>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</si>
  <si>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</si>
  <si>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</si>
  <si>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</si>
  <si>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</si>
  <si>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</si>
  <si>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</si>
  <si>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</si>
  <si>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</si>
  <si>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</si>
  <si>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</si>
  <si>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</si>
  <si>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</si>
  <si>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</si>
  <si>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</si>
  <si>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</si>
  <si>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</si>
  <si>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</si>
  <si>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</si>
  <si>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</si>
  <si>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</si>
  <si>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</si>
  <si>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</si>
  <si>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</si>
  <si>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</si>
  <si>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</si>
  <si>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</si>
  <si>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</si>
  <si>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</si>
  <si>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</si>
  <si>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</si>
  <si>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</si>
  <si>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</si>
  <si>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</si>
  <si>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</si>
  <si>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</si>
  <si>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</si>
  <si>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</si>
  <si>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</si>
  <si>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</si>
  <si>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</si>
  <si>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</si>
  <si>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</si>
  <si>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</si>
  <si>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</si>
  <si>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</si>
  <si>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</si>
  <si>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</si>
  <si>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</si>
  <si>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</si>
  <si>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</si>
  <si>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</si>
  <si>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</si>
  <si>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</si>
  <si>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</si>
  <si>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</si>
  <si>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</si>
  <si>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</si>
  <si>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</si>
  <si>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</si>
  <si>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</si>
  <si>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</si>
  <si>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</si>
  <si>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</si>
  <si>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</si>
  <si>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</si>
  <si>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</si>
  <si>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</si>
  <si>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</si>
  <si>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</si>
  <si>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</si>
  <si>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</si>
  <si>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</si>
  <si>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</si>
  <si>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</si>
  <si>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</si>
  <si>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</si>
  <si>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</si>
  <si>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</si>
  <si>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</si>
  <si>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</si>
  <si>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</si>
  <si>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</si>
  <si>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</si>
  <si>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</si>
  <si>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</si>
  <si>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</si>
  <si>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</si>
  <si>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</si>
  <si>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</si>
  <si>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</si>
  <si>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</si>
  <si>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</si>
  <si>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</si>
  <si>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</si>
  <si>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</si>
  <si>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</si>
  <si>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</si>
  <si>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</si>
  <si>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</si>
  <si>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</si>
  <si>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</si>
  <si>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</si>
  <si>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</si>
  <si>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</si>
  <si>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</si>
  <si>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</si>
  <si>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</si>
  <si>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</si>
  <si>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</si>
  <si>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</si>
  <si>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</si>
  <si>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</si>
  <si>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</si>
  <si>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</si>
  <si>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</si>
  <si>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</si>
  <si>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</si>
  <si>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</si>
  <si>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</si>
  <si>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</si>
  <si>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</si>
  <si>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</si>
  <si>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</si>
  <si>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</si>
  <si>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</si>
  <si>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</si>
  <si>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</si>
  <si>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</si>
  <si>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</si>
  <si>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</si>
  <si>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</si>
  <si>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</si>
  <si>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</si>
  <si>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</si>
  <si>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</si>
  <si>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</si>
  <si>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</si>
  <si>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</si>
  <si>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</si>
  <si>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</si>
  <si>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</si>
  <si>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</si>
  <si>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</si>
  <si>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</si>
  <si>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</si>
  <si>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</si>
  <si>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</si>
  <si>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</si>
  <si>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</si>
  <si>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</si>
  <si>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</si>
  <si>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</si>
  <si>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</si>
  <si>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</si>
  <si>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</si>
  <si>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</si>
  <si>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</si>
  <si>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</si>
  <si>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</si>
  <si>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</si>
  <si>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</si>
  <si>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</si>
  <si>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</si>
  <si>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</si>
  <si>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</si>
  <si>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</si>
  <si>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</si>
  <si>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</si>
  <si>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</si>
  <si>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</si>
  <si>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</si>
  <si>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</si>
  <si>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</si>
  <si>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</si>
  <si>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</si>
  <si>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</si>
  <si>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</si>
  <si>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</si>
  <si>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</si>
  <si>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</si>
  <si>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</si>
  <si>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</si>
  <si>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</si>
  <si>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</si>
  <si>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</si>
  <si>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</si>
  <si>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</si>
  <si>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</si>
  <si>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</si>
  <si>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</si>
  <si>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</si>
  <si>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</si>
  <si>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</si>
  <si>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</si>
  <si>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</si>
  <si>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</si>
  <si>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</si>
  <si>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</si>
  <si>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</si>
  <si>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</si>
  <si>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</si>
  <si>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</si>
  <si>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</si>
  <si>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</si>
  <si>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</si>
  <si>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</si>
  <si>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</si>
  <si>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</si>
  <si>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</si>
  <si>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</si>
  <si>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</si>
  <si>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</si>
  <si>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</si>
  <si>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</si>
  <si>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</si>
  <si>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</si>
  <si>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</si>
  <si>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</si>
  <si>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</si>
  <si>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</si>
  <si>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</si>
  <si>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</si>
  <si>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</si>
  <si>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</si>
  <si>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</si>
  <si>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</si>
  <si>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</si>
  <si>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</si>
  <si>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</si>
  <si>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</si>
  <si>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</si>
  <si>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</si>
  <si>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</si>
  <si>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</si>
  <si>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</si>
  <si>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</si>
  <si>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</si>
  <si>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</si>
  <si>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</si>
  <si>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</si>
  <si>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</si>
  <si>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</si>
  <si>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</si>
  <si>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</si>
  <si>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</si>
  <si>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</si>
  <si>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</si>
  <si>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</si>
  <si>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</si>
  <si>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</si>
  <si>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</si>
  <si>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</si>
  <si>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</si>
  <si>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</si>
  <si>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</si>
  <si>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</si>
  <si>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</si>
  <si>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</si>
  <si>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</si>
  <si>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</si>
  <si>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</si>
  <si>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</si>
  <si>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</si>
  <si>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</si>
  <si>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</si>
  <si>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</si>
  <si>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</si>
  <si>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</si>
  <si>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</si>
  <si>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</si>
  <si>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</si>
  <si>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</si>
  <si>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</si>
  <si>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</si>
  <si>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</si>
  <si>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</si>
  <si>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</si>
  <si>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</si>
  <si>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</si>
  <si>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</si>
  <si>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</si>
  <si>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</si>
  <si>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</si>
  <si>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</si>
  <si>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</si>
  <si>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</si>
  <si>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</si>
  <si>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</si>
  <si>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</si>
  <si>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</si>
  <si>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</si>
  <si>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</si>
  <si>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</si>
  <si>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</si>
  <si>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</si>
  <si>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</si>
  <si>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</si>
  <si>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</si>
  <si>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</si>
  <si>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</si>
  <si>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</si>
  <si>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</si>
  <si>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</si>
  <si>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</si>
  <si>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</si>
  <si>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</si>
  <si>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</si>
  <si>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</si>
  <si>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</si>
  <si>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</si>
  <si>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</si>
  <si>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</si>
  <si>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</si>
  <si>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</si>
  <si>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</si>
  <si>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</si>
  <si>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</si>
  <si>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</si>
  <si>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</si>
  <si>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</si>
  <si>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</si>
  <si>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</si>
  <si>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</si>
  <si>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</si>
  <si>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</si>
  <si>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</si>
  <si>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</si>
  <si>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</si>
  <si>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</si>
  <si>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</si>
  <si>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</si>
  <si>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</si>
  <si>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</si>
  <si>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</si>
  <si>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</si>
  <si>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</si>
  <si>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</si>
  <si>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</si>
  <si>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</si>
  <si>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</si>
  <si>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</si>
  <si>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</si>
  <si>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</si>
  <si>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</si>
  <si>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</si>
  <si>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</si>
  <si>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</si>
  <si>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</si>
  <si>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</si>
  <si>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</si>
  <si>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</si>
  <si>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</si>
  <si>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</si>
  <si>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</si>
  <si>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</si>
  <si>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</si>
  <si>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</si>
  <si>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</si>
  <si>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</si>
  <si>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</si>
  <si>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</si>
  <si>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</si>
  <si>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</si>
  <si>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</si>
  <si>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</si>
  <si>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</si>
  <si>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</si>
  <si>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</si>
  <si>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</si>
  <si>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</si>
  <si>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</si>
  <si>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</si>
  <si>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</si>
  <si>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</si>
  <si>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</si>
  <si>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</si>
  <si>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</si>
  <si>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</si>
  <si>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</si>
  <si>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</si>
  <si>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</si>
  <si>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</si>
  <si>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</si>
  <si>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</si>
  <si>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</si>
  <si>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</si>
  <si>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</si>
  <si>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</si>
  <si>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</si>
  <si>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</si>
  <si>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</si>
  <si>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</si>
  <si>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</si>
  <si>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</si>
  <si>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</si>
  <si>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</si>
  <si>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</si>
  <si>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</si>
  <si>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</si>
  <si>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</si>
  <si>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</si>
  <si>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</si>
  <si>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</si>
  <si>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</si>
  <si>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</si>
  <si>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</si>
  <si>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</si>
  <si>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</si>
  <si>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</si>
  <si>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</si>
  <si>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</si>
  <si>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</si>
  <si>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</si>
  <si>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</si>
  <si>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</si>
  <si>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</si>
  <si>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</si>
  <si>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</si>
  <si>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</si>
  <si>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</si>
  <si>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</si>
  <si>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</si>
  <si>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</si>
  <si>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</si>
  <si>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</si>
  <si>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</si>
  <si>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</si>
  <si>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</si>
  <si>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</si>
  <si>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</si>
  <si>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</si>
  <si>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</si>
  <si>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</si>
  <si>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</si>
  <si>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</si>
  <si>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</si>
  <si>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</si>
  <si>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</si>
  <si>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</si>
  <si>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</si>
  <si>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</si>
  <si>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</si>
  <si>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</si>
  <si>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</si>
  <si>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</si>
  <si>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</si>
  <si>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</si>
  <si>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</si>
  <si>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</si>
  <si>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</si>
  <si>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</si>
  <si>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</si>
  <si>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</si>
  <si>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</si>
  <si>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</si>
  <si>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</si>
  <si>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</si>
  <si>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</si>
  <si>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</si>
  <si>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</si>
  <si>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</si>
  <si>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</si>
  <si>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</si>
  <si>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</si>
  <si>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</si>
  <si>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</si>
  <si>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</si>
  <si>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</si>
  <si>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</si>
  <si>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</si>
  <si>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</si>
  <si>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</si>
  <si>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</si>
  <si>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</si>
  <si>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</si>
  <si>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</si>
  <si>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</si>
  <si>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</si>
  <si>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</si>
  <si>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</si>
  <si>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</si>
  <si>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</si>
  <si>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</si>
  <si>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</si>
  <si>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</si>
  <si>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</si>
  <si>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</si>
  <si>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</si>
  <si>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</si>
  <si>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</si>
  <si>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</si>
  <si>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</si>
  <si>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</si>
  <si>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</si>
  <si>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</si>
  <si>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</si>
  <si>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</si>
  <si>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</si>
  <si>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</si>
  <si>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</si>
  <si>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</si>
  <si>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</si>
  <si>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</si>
  <si>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</si>
  <si>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</si>
  <si>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</si>
  <si>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</si>
  <si>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</si>
  <si>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</si>
  <si>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</si>
  <si>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</si>
  <si>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</si>
  <si>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</si>
  <si>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</si>
  <si>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</si>
  <si>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</si>
  <si>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</si>
  <si>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</si>
  <si>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</si>
  <si>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</si>
  <si>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</si>
  <si>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</si>
  <si>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</si>
  <si>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</si>
  <si>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</si>
  <si>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</si>
  <si>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</si>
  <si>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</si>
  <si>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</si>
  <si>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</si>
  <si>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</si>
  <si>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</si>
  <si>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</si>
  <si>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</si>
  <si>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</si>
  <si>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</si>
  <si>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</si>
  <si>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</si>
  <si>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</si>
  <si>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</si>
  <si>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</si>
  <si>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</si>
  <si>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</si>
  <si>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</si>
  <si>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</si>
  <si>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</si>
  <si>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</si>
  <si>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</si>
  <si>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</si>
  <si>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</si>
  <si>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</si>
  <si>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</si>
  <si>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</si>
  <si>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</si>
  <si>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</si>
  <si>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</si>
  <si>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</si>
  <si>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</si>
  <si>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</si>
  <si>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</si>
  <si>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</si>
  <si>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</si>
  <si>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</si>
  <si>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</si>
  <si>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</si>
  <si>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</si>
  <si>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</si>
  <si>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</si>
  <si>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</si>
  <si>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</si>
  <si>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</si>
  <si>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</si>
  <si>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</si>
  <si>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</si>
  <si>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</si>
  <si>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</si>
  <si>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</si>
  <si>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</si>
  <si>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</si>
  <si>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</si>
  <si>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</si>
  <si>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</si>
  <si>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</si>
  <si>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</si>
  <si>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</si>
  <si>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</si>
  <si>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</si>
  <si>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</si>
  <si>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</si>
  <si>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</si>
  <si>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</si>
  <si>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</si>
  <si>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</si>
  <si>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</si>
  <si>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</si>
  <si>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</si>
  <si>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</si>
  <si>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</si>
  <si>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</si>
  <si>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</si>
  <si>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</si>
  <si>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</si>
  <si>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</si>
  <si>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</si>
  <si>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</si>
  <si>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</si>
  <si>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</si>
  <si>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</si>
  <si>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</si>
  <si>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</si>
  <si>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</si>
  <si>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</si>
  <si>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</si>
  <si>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</si>
  <si>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</si>
  <si>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</si>
  <si>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</si>
  <si>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</si>
  <si>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</si>
  <si>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</si>
  <si>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</si>
  <si>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</si>
  <si>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</si>
  <si>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</si>
  <si>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</si>
  <si>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</si>
  <si>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</si>
  <si>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</si>
  <si>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</si>
  <si>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</si>
  <si>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</si>
  <si>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</si>
  <si>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</si>
  <si>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</si>
  <si>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</si>
  <si>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</si>
  <si>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</si>
  <si>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</si>
  <si>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</si>
  <si>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</si>
  <si>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</si>
  <si>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</si>
  <si>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</si>
  <si>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</si>
  <si>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</si>
  <si>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</si>
  <si>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</si>
  <si>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</si>
  <si>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</si>
  <si>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</si>
  <si>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</si>
  <si>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</si>
  <si>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</si>
  <si>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</si>
  <si>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</si>
  <si>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</si>
  <si>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</si>
  <si>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</si>
  <si>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</si>
  <si>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</si>
  <si>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</si>
  <si>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</si>
  <si>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</si>
  <si>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</si>
  <si>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</si>
  <si>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</si>
  <si>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</si>
  <si>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</si>
  <si>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</si>
  <si>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</si>
  <si>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</si>
  <si>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</si>
  <si>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</si>
  <si>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</si>
  <si>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</si>
  <si>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</si>
  <si>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</si>
  <si>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</si>
  <si>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</si>
  <si>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</si>
  <si>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</si>
  <si>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</si>
  <si>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</si>
  <si>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</si>
  <si>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</si>
  <si>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</si>
  <si>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</si>
  <si>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</si>
  <si>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</si>
  <si>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</si>
  <si>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</si>
  <si>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</si>
  <si>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</si>
  <si>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</si>
  <si>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</si>
  <si>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</si>
  <si>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</si>
  <si>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</si>
  <si>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</si>
  <si>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</si>
  <si>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</si>
  <si>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</si>
  <si>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</si>
  <si>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</si>
  <si>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</si>
  <si>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</si>
  <si>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</si>
  <si>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</si>
  <si>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</si>
  <si>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</si>
  <si>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</si>
  <si>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</si>
  <si>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</si>
  <si>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</si>
  <si>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</si>
  <si>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</si>
  <si>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</si>
  <si>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</si>
  <si>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</si>
  <si>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</si>
  <si>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</si>
  <si>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</si>
  <si>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</si>
  <si>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</si>
  <si>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</si>
  <si>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</si>
  <si>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</si>
  <si>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</si>
  <si>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</si>
  <si>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</si>
  <si>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</si>
  <si>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</si>
  <si>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</si>
  <si>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</si>
  <si>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</si>
  <si>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</si>
  <si>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</si>
  <si>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</si>
  <si>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</si>
  <si>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</si>
  <si>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</si>
  <si>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</si>
  <si>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</si>
  <si>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</si>
  <si>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</si>
  <si>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</si>
  <si>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</si>
  <si>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</si>
  <si>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</si>
  <si>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</si>
  <si>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</si>
  <si>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</si>
  <si>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</si>
  <si>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</si>
  <si>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</si>
  <si>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</si>
  <si>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</si>
  <si>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</si>
  <si>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</si>
  <si>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</si>
  <si>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</si>
  <si>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</si>
  <si>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</si>
  <si>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</si>
  <si>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</si>
  <si>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</si>
  <si>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</si>
  <si>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</si>
  <si>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</si>
  <si>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</si>
  <si>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</si>
  <si>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</si>
  <si>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</si>
  <si>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</si>
  <si>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</si>
  <si>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</si>
  <si>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</si>
  <si>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</si>
  <si>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</si>
  <si>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</si>
  <si>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</si>
  <si>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</si>
  <si>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</si>
  <si>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</si>
  <si>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</si>
  <si>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</si>
  <si>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</si>
  <si>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</si>
  <si>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</si>
  <si>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</si>
  <si>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</si>
  <si>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</si>
  <si>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</si>
  <si>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</si>
  <si>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</si>
  <si>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</si>
  <si>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</si>
  <si>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</si>
  <si>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</si>
  <si>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</si>
  <si>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</si>
  <si>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</si>
  <si>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</si>
  <si>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</si>
  <si>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</si>
  <si>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</si>
  <si>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</si>
  <si>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</si>
  <si>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</si>
  <si>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</si>
  <si>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</si>
  <si>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</si>
  <si>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</si>
  <si>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</si>
  <si>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</si>
  <si>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</si>
  <si>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</si>
  <si>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</si>
  <si>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</si>
  <si>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</si>
  <si>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</si>
  <si>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</si>
  <si>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</si>
  <si>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</si>
  <si>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</si>
  <si>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</si>
  <si>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</si>
  <si>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</si>
  <si>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</si>
  <si>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</si>
  <si>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</si>
  <si>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</si>
  <si>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</si>
  <si>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</si>
  <si>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</si>
  <si>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</si>
  <si>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</si>
  <si>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</si>
  <si>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</si>
  <si>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</si>
  <si>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</si>
  <si>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</si>
  <si>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</si>
  <si>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</si>
  <si>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</si>
  <si>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</si>
  <si>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</si>
  <si>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</si>
  <si>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</si>
  <si>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</si>
  <si>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</si>
  <si>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</si>
  <si>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</si>
  <si>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</si>
  <si>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</si>
  <si>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</si>
  <si>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</si>
  <si>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</si>
  <si>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</si>
  <si>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</si>
  <si>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</si>
  <si>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</si>
  <si>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</si>
  <si>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</si>
  <si>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</si>
  <si>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</si>
  <si>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</si>
  <si>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</si>
  <si>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</si>
  <si>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</si>
  <si>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</si>
  <si>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</si>
  <si>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</si>
  <si>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</si>
  <si>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</si>
  <si>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</si>
  <si>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</si>
  <si>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</si>
  <si>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</si>
  <si>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</si>
  <si>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</si>
  <si>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</si>
  <si>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</si>
  <si>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</si>
  <si>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</si>
  <si>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</si>
  <si>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</si>
  <si>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</si>
  <si>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</si>
  <si>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</si>
  <si>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</si>
  <si>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</si>
  <si>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</si>
  <si>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</si>
  <si>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</si>
  <si>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</si>
  <si>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</si>
  <si>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</si>
  <si>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</si>
  <si>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</si>
  <si>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</si>
  <si>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</si>
  <si>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</si>
  <si>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</si>
  <si>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</si>
  <si>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</si>
  <si>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</si>
  <si>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</si>
  <si>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</si>
  <si>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</si>
  <si>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</si>
  <si>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</si>
  <si>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</si>
  <si>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</si>
  <si>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</si>
  <si>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</si>
  <si>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</si>
  <si>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</si>
  <si>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</si>
  <si>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</si>
  <si>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</si>
  <si>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</si>
  <si>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</si>
  <si>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</si>
  <si>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</si>
  <si>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</si>
  <si>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</si>
  <si>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</si>
  <si>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</si>
  <si>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</si>
  <si>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</si>
  <si>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</si>
  <si>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</si>
  <si>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</si>
  <si>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</si>
  <si>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</si>
  <si>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</si>
  <si>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</si>
  <si>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</si>
  <si>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</si>
  <si>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</si>
  <si>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</si>
  <si>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</si>
  <si>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</si>
  <si>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</si>
  <si>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</si>
  <si>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</si>
  <si>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</si>
  <si>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</si>
  <si>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</si>
  <si>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</si>
  <si>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</si>
  <si>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</si>
  <si>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</si>
  <si>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</si>
  <si>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</si>
  <si>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</si>
  <si>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</si>
  <si>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</si>
  <si>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</si>
  <si>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</si>
  <si>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</si>
  <si>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</si>
  <si>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</si>
  <si>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</si>
  <si>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</si>
  <si>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</si>
  <si>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</si>
  <si>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</si>
  <si>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</si>
  <si>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</si>
  <si>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</si>
  <si>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</si>
  <si>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</si>
  <si>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</si>
  <si>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</si>
  <si>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</si>
  <si>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</si>
  <si>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</si>
  <si>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</si>
  <si>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</si>
  <si>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</si>
  <si>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</si>
  <si>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</si>
  <si>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</si>
  <si>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</si>
  <si>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</si>
  <si>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</si>
  <si>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</si>
  <si>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</si>
  <si>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</si>
  <si>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</si>
  <si>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</si>
  <si>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</si>
  <si>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</si>
  <si>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</si>
  <si>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</si>
  <si>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</si>
  <si>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</si>
  <si>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</si>
  <si>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</si>
  <si>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</si>
  <si>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</si>
  <si>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</si>
  <si>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</si>
  <si>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</si>
  <si>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</si>
  <si>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</si>
  <si>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</si>
  <si>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</si>
  <si>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</si>
  <si>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</si>
  <si>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</si>
  <si>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</si>
  <si>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</si>
  <si>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</si>
  <si>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</si>
  <si>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</si>
  <si>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</si>
  <si>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</si>
  <si>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</si>
  <si>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</si>
  <si>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</si>
  <si>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</si>
  <si>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</si>
  <si>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</si>
  <si>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</si>
  <si>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</si>
  <si>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</si>
  <si>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</si>
  <si>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</si>
  <si>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</si>
  <si>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</si>
  <si>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</si>
  <si>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</si>
  <si>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</si>
  <si>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</si>
  <si>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</si>
  <si>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</si>
  <si>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</si>
  <si>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</si>
  <si>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</si>
  <si>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</si>
  <si>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</si>
  <si>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</si>
  <si>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</si>
  <si>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</si>
  <si>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</si>
  <si>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</si>
  <si>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</si>
  <si>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</si>
  <si>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</si>
  <si>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</si>
  <si>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</si>
  <si>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</si>
  <si>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</si>
  <si>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</si>
  <si>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</si>
  <si>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</si>
  <si>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</si>
  <si>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</si>
  <si>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</si>
  <si>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</si>
  <si>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</si>
  <si>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</si>
  <si>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</si>
  <si>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</si>
  <si>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</si>
  <si>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</si>
  <si>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</si>
  <si>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</si>
  <si>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</si>
  <si>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</si>
  <si>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</si>
  <si>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</si>
  <si>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</si>
  <si>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</si>
  <si>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</si>
  <si>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</si>
  <si>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</si>
  <si>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</si>
  <si>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</si>
  <si>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</si>
  <si>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</si>
  <si>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</si>
  <si>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</si>
  <si>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</si>
  <si>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</si>
  <si>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</si>
  <si>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</si>
  <si>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</si>
  <si>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</si>
  <si>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</si>
  <si>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</si>
  <si>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</si>
  <si>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</si>
  <si>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</si>
  <si>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</si>
  <si>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</si>
  <si>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</si>
  <si>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</si>
  <si>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</si>
  <si>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</si>
  <si>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</si>
  <si>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</si>
  <si>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</si>
  <si>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</si>
  <si>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</si>
  <si>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</si>
  <si>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</si>
  <si>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</si>
  <si>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</si>
  <si>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</si>
  <si>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</si>
  <si>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</si>
  <si>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</si>
  <si>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</si>
  <si>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</si>
  <si>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</si>
  <si>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</si>
  <si>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</si>
  <si>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</si>
  <si>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</si>
  <si>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</si>
  <si>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</si>
  <si>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</si>
  <si>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</si>
  <si>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</si>
  <si>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</si>
  <si>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</si>
  <si>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</si>
  <si>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</si>
  <si>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</si>
  <si>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</si>
  <si>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</si>
  <si>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</si>
  <si>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</si>
  <si>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</si>
  <si>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</si>
  <si>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</si>
  <si>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</si>
  <si>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</si>
  <si>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</si>
  <si>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</si>
  <si>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</si>
  <si>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</si>
  <si>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</si>
  <si>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</si>
  <si>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</si>
  <si>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</si>
  <si>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</si>
  <si>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</si>
  <si>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</si>
  <si>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</si>
  <si>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</si>
  <si>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</si>
  <si>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</si>
  <si>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</si>
  <si>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</si>
  <si>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</si>
  <si>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</si>
  <si>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</si>
  <si>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</si>
  <si>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</si>
  <si>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</si>
  <si>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</si>
  <si>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</si>
  <si>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</si>
  <si>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</si>
  <si>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</si>
  <si>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</si>
  <si>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</si>
  <si>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</si>
  <si>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</si>
  <si>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</si>
  <si>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</si>
  <si>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</si>
  <si>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</si>
  <si>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</si>
  <si>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</si>
  <si>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</si>
  <si>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</si>
  <si>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</si>
  <si>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</si>
  <si>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</si>
  <si>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</si>
  <si>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</si>
  <si>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</si>
  <si>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</si>
  <si>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</si>
  <si>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</si>
  <si>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</si>
  <si>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</si>
  <si>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</si>
  <si>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</si>
  <si>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</si>
  <si>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</si>
  <si>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</si>
  <si>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</si>
  <si>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</si>
  <si>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</si>
  <si>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</si>
  <si>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</si>
  <si>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</si>
  <si>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</si>
  <si>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</si>
  <si>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</si>
  <si>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</si>
  <si>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</si>
  <si>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</si>
  <si>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</si>
  <si>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</si>
  <si>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</si>
  <si>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</si>
  <si>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</si>
  <si>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</si>
  <si>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</si>
  <si>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</si>
  <si>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</si>
  <si>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</si>
  <si>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</si>
  <si>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</si>
  <si>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</si>
  <si>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</si>
  <si>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</si>
  <si>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</si>
  <si>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</si>
  <si>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</si>
  <si>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</si>
  <si>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</si>
  <si>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</si>
  <si>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</si>
  <si>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</si>
  <si>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</si>
  <si>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</si>
  <si>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</si>
  <si>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</si>
  <si>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</si>
  <si>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</si>
  <si>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</si>
  <si>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</si>
  <si>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</si>
  <si>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</si>
  <si>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</si>
  <si>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</si>
  <si>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</si>
  <si>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</si>
  <si>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</si>
  <si>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</si>
  <si>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</si>
  <si>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</si>
  <si>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</si>
  <si>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</si>
  <si>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</si>
  <si>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</si>
  <si>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</si>
  <si>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</si>
  <si>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</si>
  <si>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</si>
  <si>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</si>
  <si>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</si>
  <si>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</si>
  <si>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</si>
  <si>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</si>
  <si>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</si>
  <si>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</si>
  <si>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</si>
  <si>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</si>
  <si>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</si>
  <si>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</si>
  <si>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</si>
  <si>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</si>
  <si>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</si>
  <si>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</si>
  <si>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</si>
  <si>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</si>
  <si>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</si>
  <si>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</si>
  <si>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</si>
  <si>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</si>
  <si>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</si>
  <si>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</si>
  <si>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</si>
  <si>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</si>
  <si>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</si>
  <si>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</si>
  <si>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</si>
  <si>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</si>
  <si>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</si>
  <si>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</si>
  <si>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</si>
  <si>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</si>
  <si>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</si>
  <si>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</si>
  <si>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</si>
  <si>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</si>
  <si>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</si>
  <si>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</si>
  <si>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</si>
  <si>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</si>
  <si>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</si>
  <si>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</si>
  <si>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</si>
  <si>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</si>
  <si>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</si>
  <si>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</si>
  <si>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</si>
  <si>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</si>
  <si>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</si>
  <si>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</si>
  <si>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</si>
  <si>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</si>
  <si>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</si>
  <si>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</si>
  <si>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</si>
  <si>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</si>
  <si>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</si>
  <si>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</si>
  <si>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</si>
  <si>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</si>
  <si>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</si>
  <si>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</si>
  <si>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</si>
  <si>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</si>
  <si>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</si>
  <si>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</si>
  <si>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</si>
  <si>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</si>
  <si>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</si>
  <si>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</si>
  <si>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</si>
  <si>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</si>
  <si>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</si>
  <si>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</si>
  <si>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</si>
  <si>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</si>
  <si>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</si>
  <si>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</si>
  <si>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</si>
  <si>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</si>
  <si>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</si>
  <si>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</si>
  <si>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</si>
  <si>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</si>
  <si>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</si>
  <si>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</si>
  <si>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</si>
  <si>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</si>
  <si>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</si>
  <si>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</si>
  <si>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</si>
  <si>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</si>
  <si>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</si>
  <si>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</si>
  <si>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</si>
  <si>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</si>
  <si>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</si>
  <si>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</si>
  <si>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</si>
  <si>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</si>
  <si>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</si>
  <si>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</si>
  <si>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</si>
  <si>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</si>
  <si>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</si>
  <si>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</si>
  <si>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</si>
  <si>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</si>
  <si>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</si>
  <si>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</si>
  <si>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</si>
  <si>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</si>
  <si>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</si>
  <si>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</si>
  <si>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</si>
  <si>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</si>
  <si>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</si>
  <si>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</si>
  <si>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</si>
  <si>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</si>
  <si>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</si>
  <si>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</si>
  <si>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</si>
  <si>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</si>
  <si>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</si>
  <si>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</si>
  <si>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</si>
  <si>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</si>
  <si>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</si>
  <si>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</si>
  <si>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</si>
  <si>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</si>
  <si>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</si>
  <si>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</si>
  <si>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</si>
  <si>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</si>
  <si>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</si>
  <si>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</si>
  <si>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</si>
  <si>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</si>
  <si>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</si>
  <si>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</si>
  <si>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</si>
  <si>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</si>
  <si>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</si>
  <si>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</si>
  <si>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</si>
  <si>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</si>
  <si>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</si>
  <si>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</si>
  <si>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</si>
  <si>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</si>
  <si>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</si>
  <si>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</si>
  <si>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</si>
  <si>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</si>
  <si>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</si>
  <si>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</si>
  <si>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</si>
  <si>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</si>
  <si>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</si>
  <si>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</si>
  <si>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</si>
  <si>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</si>
  <si>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</si>
  <si>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</si>
  <si>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</si>
  <si>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</si>
  <si>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</si>
  <si>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</si>
  <si>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</si>
  <si>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</si>
  <si>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</si>
  <si>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</si>
  <si>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</si>
  <si>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</si>
  <si>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</si>
  <si>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</si>
  <si>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</si>
  <si>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</si>
  <si>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</si>
  <si>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</si>
  <si>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</si>
  <si>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</si>
  <si>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</si>
  <si>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</si>
  <si>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</si>
  <si>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</si>
  <si>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</si>
  <si>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</si>
  <si>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</si>
  <si>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</si>
  <si>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</si>
  <si>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</si>
  <si>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</si>
  <si>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</si>
  <si>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</si>
  <si>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</si>
  <si>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</si>
  <si>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</si>
  <si>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</si>
  <si>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</si>
  <si>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</si>
  <si>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</si>
  <si>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</si>
  <si>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</si>
  <si>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</si>
  <si>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</si>
  <si>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</si>
  <si>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</si>
  <si>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</si>
  <si>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</si>
  <si>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</si>
  <si>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</si>
  <si>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</si>
  <si>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</si>
  <si>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</si>
  <si>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</si>
  <si>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</si>
  <si>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</si>
  <si>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</si>
  <si>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</si>
  <si>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</si>
  <si>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</si>
  <si>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</si>
  <si>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</si>
  <si>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</si>
  <si>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</si>
  <si>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</si>
  <si>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</si>
  <si>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</si>
  <si>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</si>
  <si>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</si>
  <si>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</si>
  <si>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</si>
  <si>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</si>
  <si>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</si>
  <si>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</si>
  <si>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</si>
  <si>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</si>
  <si>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</si>
  <si>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</si>
  <si>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</si>
  <si>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</si>
  <si>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</si>
  <si>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</si>
  <si>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</si>
  <si>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</si>
  <si>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</si>
  <si>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</si>
  <si>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</si>
  <si>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</si>
  <si>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</si>
  <si>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</si>
  <si>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</si>
  <si>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</si>
  <si>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</si>
  <si>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</si>
  <si>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</si>
  <si>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</si>
  <si>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</si>
  <si>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</si>
  <si>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</si>
  <si>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</si>
  <si>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</si>
  <si>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</si>
  <si>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</si>
  <si>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</si>
  <si>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</si>
  <si>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</si>
  <si>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</si>
  <si>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</si>
  <si>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</si>
  <si>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</si>
  <si>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</si>
  <si>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</si>
  <si>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</si>
  <si>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</si>
  <si>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</si>
  <si>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</si>
  <si>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</si>
  <si>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</si>
  <si>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</si>
  <si>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</si>
  <si>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</si>
  <si>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</si>
  <si>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</si>
  <si>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</si>
  <si>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</si>
  <si>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</si>
  <si>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</si>
  <si>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</si>
  <si>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</si>
  <si>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</si>
  <si>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</si>
  <si>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</si>
  <si>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</si>
  <si>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</si>
  <si>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</si>
  <si>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</si>
  <si>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</si>
  <si>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</si>
  <si>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</si>
  <si>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</si>
  <si>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</si>
  <si>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</si>
  <si>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</si>
  <si>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</si>
  <si>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</si>
  <si>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</si>
  <si>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</si>
  <si>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</si>
  <si>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</si>
  <si>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</si>
  <si>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</si>
  <si>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</si>
  <si>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</si>
  <si>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</si>
  <si>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</si>
  <si>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</si>
  <si>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</si>
  <si>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</si>
  <si>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</si>
  <si>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</si>
  <si>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</si>
  <si>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</si>
  <si>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</si>
  <si>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</si>
  <si>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</si>
  <si>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</si>
  <si>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</si>
  <si>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</si>
  <si>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</si>
  <si>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</si>
  <si>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</si>
  <si>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</si>
  <si>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</si>
  <si>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</si>
  <si>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</si>
  <si>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</si>
  <si>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</si>
  <si>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</si>
  <si>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</si>
  <si>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</si>
  <si>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</si>
  <si>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</si>
  <si>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</si>
  <si>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</si>
  <si>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</si>
  <si>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</si>
  <si>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</si>
  <si>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</si>
  <si>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</si>
  <si>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</si>
  <si>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</si>
  <si>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</si>
  <si>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</si>
  <si>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</si>
  <si>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</si>
  <si>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</si>
  <si>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</si>
  <si>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</si>
  <si>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</si>
  <si>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</si>
  <si>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</si>
  <si>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</si>
  <si>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</si>
  <si>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</si>
  <si>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</si>
  <si>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</si>
  <si>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</si>
  <si>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</si>
  <si>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</si>
  <si>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</si>
  <si>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</si>
  <si>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</si>
  <si>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</si>
  <si>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</si>
  <si>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</si>
  <si>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</si>
  <si>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</si>
  <si>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</si>
  <si>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</si>
  <si>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</si>
  <si>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</si>
  <si>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</si>
  <si>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</si>
  <si>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</si>
  <si>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</si>
  <si>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</si>
  <si>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</si>
  <si>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</si>
  <si>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</si>
  <si>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</si>
  <si>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</si>
  <si>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</si>
  <si>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</si>
  <si>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</si>
  <si>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</si>
  <si>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</si>
  <si>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</si>
  <si>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</si>
  <si>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</si>
  <si>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</si>
  <si>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</si>
  <si>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</si>
  <si>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</si>
  <si>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</si>
  <si>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</si>
  <si>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</si>
  <si>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</si>
  <si>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</si>
  <si>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</si>
  <si>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</si>
  <si>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</si>
  <si>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</si>
  <si>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</si>
  <si>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</si>
  <si>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</si>
  <si>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</si>
  <si>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</si>
  <si>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</si>
  <si>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</si>
  <si>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</si>
  <si>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</si>
  <si>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</si>
  <si>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</si>
  <si>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</si>
  <si>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</si>
  <si>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</si>
  <si>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</si>
  <si>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</si>
  <si>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</si>
  <si>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</si>
  <si>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</si>
  <si>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</si>
  <si>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</si>
  <si>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</si>
  <si>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</si>
  <si>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</si>
  <si>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</si>
  <si>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</si>
  <si>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</si>
  <si>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</si>
  <si>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</si>
  <si>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</si>
  <si>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</si>
  <si>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</si>
  <si>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</si>
  <si>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</si>
  <si>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</si>
  <si>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</si>
  <si>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</si>
  <si>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</si>
  <si>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</si>
  <si>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</si>
  <si>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</si>
  <si>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</si>
  <si>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</si>
  <si>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</si>
  <si>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</si>
  <si>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</si>
  <si>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</si>
  <si>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</si>
  <si>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</si>
  <si>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</si>
  <si>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</si>
  <si>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</si>
  <si>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</si>
  <si>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</si>
  <si>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</si>
  <si>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</si>
  <si>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</si>
  <si>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</si>
  <si>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</si>
  <si>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</si>
  <si>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</si>
  <si>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</si>
  <si>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</si>
  <si>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</si>
  <si>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</si>
  <si>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</si>
  <si>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</si>
  <si>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</si>
  <si>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</si>
  <si>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</si>
  <si>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</si>
  <si>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</si>
  <si>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</si>
  <si>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</si>
  <si>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</si>
  <si>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</si>
  <si>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</si>
  <si>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</si>
  <si>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</si>
  <si>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</si>
  <si>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</si>
  <si>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</si>
  <si>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</si>
  <si>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</si>
  <si>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</si>
  <si>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</si>
  <si>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</si>
  <si>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</si>
  <si>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</si>
  <si>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</si>
  <si>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</si>
  <si>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</si>
  <si>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</si>
  <si>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</si>
  <si>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</si>
  <si>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</si>
  <si>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</si>
  <si>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</si>
  <si>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</si>
  <si>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</si>
  <si>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</si>
  <si>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</si>
  <si>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</si>
  <si>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</si>
  <si>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</si>
  <si>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</si>
  <si>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</si>
  <si>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</si>
  <si>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</si>
  <si>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</si>
  <si>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</si>
  <si>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</si>
  <si>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</si>
  <si>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</si>
  <si>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</si>
  <si>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</si>
  <si>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</si>
  <si>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</si>
  <si>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</si>
  <si>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</si>
  <si>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</si>
  <si>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</si>
  <si>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</si>
  <si>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</si>
  <si>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</si>
  <si>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</si>
  <si>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</si>
  <si>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</si>
  <si>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</si>
  <si>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</si>
  <si>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</si>
  <si>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</si>
  <si>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</si>
  <si>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</si>
  <si>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</si>
  <si>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</si>
  <si>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</si>
  <si>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</si>
  <si>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</si>
  <si>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</si>
  <si>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</si>
  <si>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</si>
  <si>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</si>
  <si>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</si>
  <si>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</si>
  <si>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</si>
  <si>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</si>
  <si>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</si>
  <si>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</si>
  <si>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</si>
  <si>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</si>
  <si>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</si>
  <si>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</si>
  <si>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</si>
  <si>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</si>
  <si>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</si>
  <si>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</si>
  <si>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</si>
  <si>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</si>
  <si>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</si>
  <si>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</si>
  <si>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</si>
  <si>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</si>
  <si>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</si>
  <si>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</si>
  <si>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</si>
  <si>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</si>
  <si>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</si>
  <si>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</si>
  <si>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</si>
  <si>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</si>
  <si>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</si>
  <si>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</si>
  <si>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</si>
  <si>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</si>
  <si>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</si>
  <si>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</si>
  <si>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</si>
  <si>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</si>
  <si>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</si>
  <si>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</si>
  <si>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</si>
  <si>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</si>
  <si>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</si>
  <si>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</si>
  <si>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</si>
  <si>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</si>
  <si>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</si>
  <si>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</si>
  <si>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</si>
  <si>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</si>
  <si>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</si>
  <si>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</si>
  <si>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</si>
  <si>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</si>
  <si>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</si>
  <si>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</si>
  <si>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</si>
  <si>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</si>
  <si>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</si>
  <si>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</si>
  <si>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</si>
  <si>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</si>
  <si>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</si>
  <si>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</si>
  <si>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</si>
  <si>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</si>
  <si>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</si>
  <si>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</si>
  <si>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</si>
  <si>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</si>
  <si>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</si>
  <si>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</si>
  <si>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</si>
  <si>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</si>
  <si>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</si>
  <si>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</si>
  <si>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</si>
  <si>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</si>
  <si>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</si>
  <si>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</si>
  <si>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</si>
  <si>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</si>
  <si>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</si>
  <si>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</si>
  <si>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</si>
  <si>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</si>
  <si>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</si>
  <si>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</si>
  <si>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</si>
  <si>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</si>
  <si>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</si>
  <si>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</si>
  <si>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</si>
  <si>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</si>
  <si>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</si>
  <si>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</si>
  <si>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</si>
  <si>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</si>
  <si>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</si>
  <si>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</si>
  <si>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</si>
  <si>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</si>
  <si>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</si>
  <si>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</si>
  <si>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</si>
  <si>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</si>
  <si>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</si>
  <si>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</si>
  <si>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</si>
  <si>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</si>
  <si>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</si>
  <si>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</si>
  <si>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</si>
  <si>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</si>
  <si>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</si>
  <si>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</si>
  <si>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</si>
  <si>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</si>
  <si>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</si>
  <si>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</si>
  <si>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</si>
  <si>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</si>
  <si>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</si>
  <si>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</si>
  <si>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</si>
  <si>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</si>
  <si>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</si>
  <si>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</si>
  <si>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</si>
  <si>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</si>
  <si>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</si>
  <si>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</si>
  <si>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</si>
  <si>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</si>
  <si>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</si>
  <si>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</si>
  <si>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</si>
  <si>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</si>
  <si>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</si>
  <si>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</si>
  <si>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</si>
  <si>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</si>
  <si>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</si>
  <si>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</si>
  <si>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</si>
  <si>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</si>
  <si>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</si>
  <si>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</si>
  <si>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</si>
  <si>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</si>
  <si>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</si>
  <si>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</si>
  <si>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</si>
  <si>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</si>
  <si>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</si>
  <si>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</si>
  <si>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</si>
  <si>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</si>
  <si>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</si>
  <si>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</si>
  <si>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</si>
  <si>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</si>
  <si>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</si>
  <si>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</si>
  <si>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</si>
  <si>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</si>
  <si>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</si>
  <si>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</si>
  <si>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</si>
  <si>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</si>
  <si>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</si>
  <si>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</si>
  <si>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</si>
  <si>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</si>
  <si>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</si>
  <si>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</si>
  <si>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</si>
  <si>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</si>
  <si>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</si>
  <si>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</si>
  <si>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</si>
  <si>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</si>
  <si>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</si>
  <si>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</si>
  <si>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</si>
  <si>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</si>
  <si>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</si>
  <si>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</si>
  <si>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</si>
  <si>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</si>
  <si>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</si>
  <si>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</si>
  <si>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</si>
  <si>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</si>
  <si>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</si>
  <si>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</si>
  <si>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</si>
  <si>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</si>
  <si>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</si>
  <si>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</si>
  <si>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</si>
  <si>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</si>
  <si>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</si>
  <si>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</si>
  <si>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</si>
  <si>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</si>
  <si>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</si>
  <si>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</si>
  <si>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</si>
  <si>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</si>
  <si>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</si>
  <si>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</si>
  <si>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</si>
  <si>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</si>
  <si>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</si>
  <si>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</si>
  <si>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</si>
  <si>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</si>
  <si>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</si>
  <si>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</si>
  <si>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</si>
  <si>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</si>
  <si>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</si>
  <si>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</si>
  <si>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</si>
  <si>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</si>
  <si>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</si>
  <si>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</si>
  <si>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</si>
  <si>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</si>
  <si>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</si>
  <si>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</si>
  <si>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</si>
  <si>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</si>
  <si>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</si>
  <si>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</si>
  <si>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</si>
  <si>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</si>
  <si>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</si>
  <si>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</si>
  <si>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</si>
  <si>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</si>
  <si>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</si>
  <si>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</si>
  <si>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</si>
  <si>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</si>
  <si>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</si>
  <si>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</si>
  <si>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</si>
  <si>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</si>
  <si>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</si>
  <si>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</si>
  <si>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</si>
  <si>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</si>
  <si>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</si>
  <si>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</si>
  <si>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</si>
  <si>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</si>
  <si>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</si>
  <si>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</si>
  <si>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</si>
  <si>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</si>
  <si>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</si>
  <si>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</si>
  <si>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</si>
  <si>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</si>
  <si>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</si>
  <si>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</si>
  <si>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</si>
  <si>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</si>
  <si>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</si>
  <si>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</si>
  <si>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</si>
  <si>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</si>
  <si>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</si>
  <si>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</si>
  <si>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</si>
  <si>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</si>
  <si>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</si>
  <si>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</si>
  <si>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</si>
  <si>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</si>
  <si>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</si>
  <si>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</si>
  <si>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</si>
  <si>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</si>
  <si>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</si>
  <si>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</si>
  <si>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</si>
  <si>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</si>
  <si>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</si>
  <si>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</si>
  <si>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</si>
  <si>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</si>
  <si>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</si>
  <si>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</si>
  <si>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</si>
  <si>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</si>
  <si>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</si>
  <si>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</si>
  <si>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</si>
  <si>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</si>
  <si>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</si>
  <si>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</si>
  <si>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</si>
  <si>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</si>
  <si>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</si>
  <si>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</si>
  <si>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</si>
  <si>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</si>
  <si>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</si>
  <si>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</si>
  <si>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</si>
  <si>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</si>
  <si>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</si>
  <si>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</si>
  <si>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</si>
  <si>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</si>
  <si>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</si>
  <si>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</si>
  <si>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</si>
  <si>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</si>
  <si>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</si>
  <si>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</si>
  <si>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</si>
  <si>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</si>
  <si>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</si>
  <si>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</si>
  <si>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</si>
  <si>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</si>
  <si>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</si>
  <si>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</si>
  <si>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</si>
  <si>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</si>
  <si>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</si>
  <si>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</si>
  <si>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</si>
  <si>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</si>
  <si>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</si>
  <si>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</si>
  <si>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</si>
  <si>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</si>
  <si>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</si>
  <si>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</si>
  <si>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</si>
  <si>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</si>
  <si>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</si>
  <si>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</si>
  <si>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</si>
  <si>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</si>
  <si>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</si>
  <si>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</si>
  <si>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</si>
  <si>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</si>
  <si>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</si>
  <si>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</si>
  <si>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</si>
  <si>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</si>
  <si>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</si>
  <si>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</si>
  <si>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</si>
  <si>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</si>
  <si>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</si>
  <si>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</si>
  <si>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</si>
  <si>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</si>
  <si>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</si>
  <si>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</si>
  <si>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</si>
  <si>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</si>
  <si>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</si>
  <si>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</si>
  <si>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</si>
  <si>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</si>
  <si>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</si>
  <si>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</si>
  <si>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</si>
  <si>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</si>
  <si>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</si>
  <si>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</si>
  <si>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</si>
  <si>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</si>
  <si>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</si>
  <si>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</si>
  <si>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</si>
  <si>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</si>
  <si>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</si>
  <si>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</si>
  <si>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</si>
  <si>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</si>
  <si>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</si>
  <si>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</si>
  <si>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</si>
  <si>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</si>
  <si>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</si>
  <si>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</si>
  <si>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</si>
  <si>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</si>
  <si>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</si>
  <si>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</si>
  <si>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</si>
  <si>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</si>
  <si>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</si>
  <si>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</si>
  <si>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</si>
  <si>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</si>
  <si>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</si>
  <si>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</si>
  <si>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</si>
  <si>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</si>
  <si>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</si>
  <si>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</si>
  <si>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</si>
  <si>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</si>
  <si>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</si>
  <si>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</si>
  <si>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</si>
  <si>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</si>
  <si>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</si>
  <si>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</si>
  <si>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</si>
  <si>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</si>
  <si>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</si>
  <si>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</si>
  <si>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</si>
  <si>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</si>
  <si>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</si>
  <si>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</si>
  <si>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</si>
  <si>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</si>
  <si>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</si>
  <si>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</si>
  <si>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</si>
  <si>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</si>
  <si>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</si>
  <si>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</si>
  <si>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</si>
  <si>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</si>
  <si>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</si>
  <si>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</si>
  <si>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</si>
  <si>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</si>
  <si>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</si>
  <si>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</si>
  <si>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</si>
  <si>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</si>
  <si>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</si>
  <si>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</si>
  <si>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</si>
  <si>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</si>
  <si>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</si>
  <si>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</si>
  <si>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</si>
  <si>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</si>
  <si>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</si>
  <si>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</si>
  <si>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</si>
  <si>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</si>
  <si>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</si>
  <si>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</si>
  <si>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</si>
  <si>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</si>
  <si>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</si>
  <si>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</si>
  <si>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</si>
  <si>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</si>
  <si>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</si>
  <si>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</si>
  <si>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</si>
  <si>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</si>
  <si>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</si>
  <si>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</si>
  <si>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</si>
  <si>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</si>
  <si>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</si>
  <si>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</si>
  <si>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</si>
  <si>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</si>
  <si>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</si>
  <si>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</si>
  <si>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</si>
  <si>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</si>
  <si>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</si>
  <si>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</si>
  <si>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</si>
  <si>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</si>
  <si>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</si>
  <si>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</si>
  <si>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</si>
  <si>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</si>
  <si>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</si>
  <si>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</si>
  <si>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</si>
  <si>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</si>
  <si>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</si>
  <si>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</si>
  <si>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</si>
  <si>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</si>
  <si>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</si>
  <si>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</si>
  <si>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</si>
  <si>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</si>
  <si>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</si>
  <si>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</si>
  <si>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</si>
  <si>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</si>
  <si>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</si>
  <si>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</si>
  <si>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</si>
  <si>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</si>
  <si>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</si>
  <si>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</si>
  <si>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</si>
  <si>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</si>
  <si>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</si>
  <si>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</si>
  <si>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</si>
  <si>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</si>
  <si>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</si>
  <si>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</si>
  <si>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</si>
  <si>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</si>
  <si>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</si>
  <si>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</si>
  <si>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</si>
  <si>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</si>
  <si>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</si>
  <si>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</si>
  <si>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</si>
  <si>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</si>
  <si>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</si>
  <si>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</si>
  <si>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</si>
  <si>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</si>
  <si>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</si>
  <si>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</si>
  <si>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</si>
  <si>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</si>
  <si>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</si>
  <si>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</si>
  <si>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</si>
  <si>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</si>
  <si>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</si>
  <si>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</si>
  <si>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</si>
  <si>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</si>
  <si>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</si>
  <si>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</si>
  <si>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</si>
  <si>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</si>
  <si>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</si>
  <si>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</si>
  <si>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</si>
  <si>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</si>
  <si>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</si>
  <si>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</si>
  <si>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</si>
  <si>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</si>
  <si>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</si>
  <si>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</si>
  <si>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</si>
  <si>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</si>
  <si>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</si>
  <si>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</si>
  <si>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</si>
  <si>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</si>
  <si>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</si>
  <si>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</si>
  <si>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</si>
  <si>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</si>
  <si>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</si>
  <si>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</si>
  <si>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</si>
  <si>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</si>
  <si>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</si>
  <si>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</si>
  <si>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</si>
  <si>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</si>
  <si>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</si>
  <si>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</si>
  <si>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</si>
  <si>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</si>
  <si>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</si>
  <si>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</si>
  <si>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</si>
  <si>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</si>
  <si>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</si>
  <si>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</si>
  <si>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</si>
  <si>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</si>
  <si>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</si>
  <si>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</si>
  <si>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</si>
  <si>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</si>
  <si>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</si>
  <si>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</si>
  <si>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</si>
  <si>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</si>
  <si>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</si>
  <si>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</si>
  <si>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</si>
  <si>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</si>
  <si>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</si>
  <si>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</si>
  <si>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</si>
  <si>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</si>
  <si>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</si>
  <si>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</si>
  <si>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</si>
  <si>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</si>
  <si>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</si>
  <si>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</si>
  <si>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</si>
  <si>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</si>
  <si>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</si>
  <si>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</si>
  <si>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</si>
  <si>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</si>
  <si>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</si>
  <si>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</si>
  <si>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</si>
  <si>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</si>
  <si>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</si>
  <si>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</si>
  <si>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</si>
  <si>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</si>
  <si>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</si>
  <si>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</si>
  <si>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</si>
  <si>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</si>
  <si>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</si>
  <si>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</si>
  <si>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</si>
  <si>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</si>
  <si>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</si>
  <si>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</si>
  <si>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</si>
  <si>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</si>
  <si>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</si>
  <si>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</si>
  <si>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</si>
  <si>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</si>
  <si>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</si>
  <si>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</si>
  <si>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</si>
  <si>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</si>
  <si>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</si>
  <si>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</si>
  <si>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</si>
  <si>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</si>
  <si>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</si>
  <si>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</si>
  <si>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</si>
  <si>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</si>
  <si>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</si>
  <si>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</si>
  <si>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</si>
  <si>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</si>
  <si>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</si>
  <si>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</si>
  <si>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</si>
  <si>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</si>
  <si>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</si>
  <si>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</si>
  <si>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</si>
  <si>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</si>
  <si>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</si>
  <si>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</si>
  <si>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</si>
  <si>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</si>
  <si>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</si>
  <si>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</si>
  <si>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</si>
  <si>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</si>
  <si>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</si>
  <si>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</si>
  <si>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</si>
  <si>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</si>
  <si>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</si>
  <si>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</si>
  <si>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</si>
  <si>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</si>
  <si>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</si>
  <si>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</si>
  <si>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</si>
  <si>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</si>
  <si>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</si>
  <si>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</si>
  <si>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</si>
  <si>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</si>
  <si>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</si>
  <si>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</si>
  <si>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</si>
  <si>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</si>
  <si>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</si>
  <si>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</si>
  <si>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</si>
  <si>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</si>
  <si>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</si>
  <si>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</si>
  <si>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</si>
  <si>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</si>
  <si>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</si>
  <si>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</si>
  <si>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</si>
  <si>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</si>
  <si>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</si>
  <si>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</si>
  <si>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</si>
  <si>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</si>
  <si>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</si>
  <si>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</si>
  <si>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</si>
  <si>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</si>
  <si>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</si>
  <si>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</si>
  <si>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</si>
  <si>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</si>
  <si>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</si>
  <si>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</si>
  <si>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</si>
  <si>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</si>
  <si>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</si>
  <si>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</si>
  <si>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</si>
  <si>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</si>
  <si>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</si>
  <si>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</si>
  <si>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</si>
  <si>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</si>
  <si>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</si>
  <si>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</si>
  <si>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</si>
  <si>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</si>
  <si>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</si>
  <si>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</si>
  <si>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</si>
  <si>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</si>
  <si>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</si>
  <si>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</si>
  <si>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</si>
  <si>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</si>
  <si>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</si>
  <si>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</si>
  <si>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</si>
  <si>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</si>
  <si>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</si>
  <si>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</si>
  <si>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</si>
  <si>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</si>
  <si>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</si>
  <si>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</si>
  <si>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</si>
  <si>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</si>
  <si>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</si>
  <si>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</si>
  <si>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</si>
  <si>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</si>
  <si>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</si>
  <si>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</si>
  <si>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</si>
  <si>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</si>
  <si>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</si>
  <si>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</si>
  <si>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</si>
  <si>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</si>
  <si>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</si>
  <si>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</si>
  <si>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</si>
  <si>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</si>
  <si>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</si>
  <si>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</si>
  <si>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</si>
  <si>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</si>
  <si>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</si>
  <si>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</si>
  <si>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</si>
  <si>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</si>
  <si>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</si>
  <si>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</si>
  <si>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</si>
  <si>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</si>
  <si>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</si>
  <si>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</si>
  <si>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</si>
  <si>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</si>
  <si>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</si>
  <si>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</si>
  <si>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</si>
  <si>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</si>
  <si>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</si>
  <si>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</si>
  <si>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</si>
  <si>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</si>
  <si>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</si>
  <si>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</si>
  <si>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</si>
  <si>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</si>
  <si>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</si>
  <si>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</si>
  <si>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</si>
  <si>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</si>
  <si>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</si>
  <si>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</si>
  <si>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</si>
  <si>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</si>
  <si>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</si>
  <si>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</si>
  <si>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</si>
  <si>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</si>
  <si>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</si>
  <si>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</si>
  <si>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</si>
  <si>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</si>
  <si>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</si>
  <si>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</si>
  <si>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</si>
  <si>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</si>
  <si>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</si>
  <si>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</si>
  <si>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</si>
  <si>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</si>
  <si>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</si>
  <si>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</si>
  <si>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</si>
  <si>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</si>
  <si>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</si>
  <si>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</si>
  <si>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</si>
  <si>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</si>
  <si>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</si>
  <si>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</si>
  <si>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</si>
  <si>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</si>
  <si>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</si>
  <si>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</si>
  <si>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</si>
  <si>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</si>
  <si>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</si>
  <si>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</si>
  <si>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</si>
  <si>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</si>
  <si>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</si>
  <si>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</si>
  <si>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</si>
  <si>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</si>
  <si>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</si>
  <si>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</si>
  <si>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</si>
  <si>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</si>
  <si>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</si>
  <si>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</si>
  <si>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</si>
  <si>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</si>
  <si>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</si>
  <si>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</si>
  <si>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</si>
  <si>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</si>
  <si>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</si>
  <si>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</si>
  <si>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</si>
  <si>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</si>
  <si>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</si>
  <si>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</si>
  <si>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</si>
  <si>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</si>
  <si>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</si>
  <si>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</si>
  <si>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</si>
  <si>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</si>
  <si>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</si>
  <si>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</si>
  <si>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</si>
  <si>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</si>
  <si>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</si>
  <si>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</si>
  <si>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</si>
  <si>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</si>
  <si>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</si>
  <si>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</si>
  <si>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</si>
  <si>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</si>
  <si>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</si>
  <si>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</si>
  <si>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</si>
  <si>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</si>
  <si>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</si>
  <si>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</si>
  <si>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</si>
  <si>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</si>
  <si>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</si>
  <si>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</si>
  <si>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</si>
  <si>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</si>
  <si>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</si>
  <si>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</si>
  <si>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</si>
  <si>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</si>
  <si>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</si>
  <si>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</si>
  <si>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</si>
  <si>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</si>
  <si>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</si>
  <si>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</si>
  <si>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</si>
  <si>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</si>
  <si>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</si>
  <si>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</si>
  <si>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</si>
  <si>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</si>
  <si>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</si>
  <si>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</si>
  <si>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</si>
  <si>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</si>
  <si>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</si>
  <si>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</si>
  <si>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</si>
  <si>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</si>
  <si>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</si>
  <si>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</si>
  <si>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</si>
  <si>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</si>
  <si>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</si>
  <si>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</si>
  <si>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</si>
  <si>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</si>
  <si>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</si>
  <si>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</si>
  <si>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</si>
  <si>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</si>
  <si>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</si>
  <si>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</si>
  <si>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</si>
  <si>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</si>
  <si>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</si>
  <si>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</si>
  <si>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</si>
  <si>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</si>
  <si>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</si>
  <si>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</si>
  <si>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</si>
  <si>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</si>
  <si>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</si>
  <si>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</si>
  <si>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</si>
  <si>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</si>
  <si>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</si>
  <si>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</si>
  <si>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</si>
  <si>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</si>
  <si>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</si>
  <si>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</si>
  <si>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</si>
  <si>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</si>
  <si>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</si>
  <si>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</si>
  <si>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</si>
  <si>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</si>
  <si>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</si>
  <si>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</si>
  <si>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</si>
  <si>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</si>
  <si>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</si>
  <si>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</si>
  <si>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</si>
  <si>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</si>
  <si>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</si>
  <si>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</si>
  <si>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</si>
  <si>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</si>
  <si>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</si>
  <si>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</si>
  <si>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</si>
  <si>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</si>
  <si>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</si>
  <si>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</si>
  <si>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</si>
  <si>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</si>
  <si>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</si>
  <si>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</si>
  <si>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</si>
  <si>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</si>
  <si>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</si>
  <si>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</si>
  <si>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</si>
  <si>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</si>
  <si>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</si>
  <si>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</si>
  <si>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</si>
  <si>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</si>
  <si>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</si>
  <si>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</si>
  <si>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</si>
  <si>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</si>
  <si>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</si>
  <si>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</si>
  <si>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</si>
  <si>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</si>
  <si>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</si>
  <si>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</si>
  <si>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</si>
  <si>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</si>
  <si>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</si>
  <si>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</si>
  <si>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</si>
  <si>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</si>
  <si>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</si>
  <si>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</si>
  <si>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</si>
  <si>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</si>
  <si>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</si>
  <si>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</si>
  <si>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</si>
  <si>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</si>
  <si>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</si>
  <si>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</si>
  <si>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</si>
  <si>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</si>
  <si>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</si>
  <si>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</si>
  <si>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</si>
  <si>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</si>
  <si>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</si>
  <si>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</si>
  <si>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</si>
  <si>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</si>
  <si>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</si>
  <si>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</si>
  <si>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</si>
  <si>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</si>
  <si>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</si>
  <si>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</si>
  <si>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</si>
  <si>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</si>
  <si>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</si>
  <si>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</si>
  <si>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</si>
  <si>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</si>
  <si>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</si>
  <si>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</si>
  <si>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</si>
  <si>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</si>
  <si>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</si>
  <si>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</si>
  <si>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</si>
  <si>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</si>
  <si>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</si>
  <si>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</si>
  <si>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</si>
  <si>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</si>
  <si>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</si>
  <si>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</si>
  <si>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</si>
  <si>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</si>
  <si>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</si>
  <si>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</si>
  <si>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</si>
  <si>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</si>
  <si>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</si>
  <si>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</si>
  <si>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</si>
  <si>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</si>
  <si>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</si>
  <si>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</si>
  <si>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</si>
  <si>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</si>
  <si>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</si>
  <si>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</si>
  <si>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</si>
  <si>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</si>
  <si>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</si>
  <si>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</si>
  <si>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</si>
  <si>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</si>
  <si>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</si>
  <si>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</si>
  <si>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</si>
  <si>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</si>
  <si>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</si>
  <si>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</si>
  <si>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</si>
  <si>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</si>
  <si>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</si>
  <si>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</si>
  <si>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</si>
  <si>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</si>
  <si>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</si>
  <si>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</si>
  <si>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</si>
  <si>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</si>
  <si>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</si>
  <si>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</si>
  <si>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</si>
  <si>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</si>
  <si>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</si>
  <si>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</si>
  <si>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</si>
  <si>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</si>
  <si>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</si>
  <si>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</si>
  <si>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</si>
  <si>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</si>
  <si>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</si>
  <si>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</si>
  <si>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</si>
  <si>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</si>
  <si>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</si>
  <si>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</si>
  <si>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</si>
  <si>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</si>
  <si>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</si>
  <si>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</si>
  <si>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</si>
  <si>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</si>
  <si>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</si>
  <si>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</si>
  <si>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</si>
  <si>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</si>
  <si>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</si>
  <si>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</si>
  <si>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</si>
  <si>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</si>
  <si>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</si>
  <si>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</si>
  <si>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</si>
  <si>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</si>
  <si>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</si>
  <si>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</si>
  <si>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</si>
  <si>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</si>
  <si>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</si>
  <si>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</si>
  <si>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</si>
  <si>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</si>
  <si>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</si>
  <si>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</si>
  <si>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</si>
  <si>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</si>
  <si>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</si>
  <si>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</si>
  <si>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</si>
  <si>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</si>
  <si>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</si>
  <si>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</si>
  <si>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</si>
  <si>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</si>
  <si>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</si>
  <si>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</si>
  <si>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</si>
  <si>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</si>
  <si>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</si>
  <si>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</si>
  <si>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</si>
  <si>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</si>
  <si>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</si>
  <si>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</si>
  <si>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</si>
  <si>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</si>
  <si>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</si>
  <si>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</si>
  <si>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</si>
  <si>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</si>
  <si>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</si>
  <si>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</si>
  <si>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</si>
  <si>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</si>
  <si>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</si>
  <si>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</si>
  <si>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</si>
  <si>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</si>
  <si>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</si>
  <si>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</si>
  <si>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</si>
  <si>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</si>
  <si>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</si>
  <si>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</si>
  <si>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</si>
  <si>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</si>
  <si>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</si>
  <si>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</si>
  <si>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</si>
  <si>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</si>
  <si>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</si>
  <si>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</si>
  <si>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</si>
  <si>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</si>
  <si>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</si>
  <si>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</si>
  <si>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</si>
  <si>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</si>
  <si>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</si>
  <si>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</si>
  <si>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</si>
  <si>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</si>
  <si>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</si>
  <si>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</si>
  <si>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</si>
  <si>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</si>
  <si>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</si>
  <si>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</si>
  <si>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</si>
  <si>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</si>
  <si>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</si>
  <si>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</si>
  <si>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</si>
  <si>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</si>
  <si>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</si>
  <si>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</si>
  <si>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</si>
  <si>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</si>
  <si>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</si>
  <si>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</si>
  <si>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</si>
  <si>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</si>
  <si>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</si>
  <si>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</si>
  <si>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</si>
  <si>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</si>
  <si>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</si>
  <si>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</si>
  <si>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</si>
  <si>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</si>
  <si>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</si>
  <si>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</si>
  <si>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</si>
  <si>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</si>
  <si>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</si>
  <si>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</si>
  <si>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</si>
  <si>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</si>
  <si>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</si>
  <si>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</si>
  <si>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</si>
  <si>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</si>
  <si>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</si>
  <si>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</si>
  <si>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</si>
  <si>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</si>
  <si>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</si>
  <si>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</si>
  <si>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</si>
  <si>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</si>
  <si>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</si>
  <si>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</si>
  <si>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</si>
  <si>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</si>
  <si>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</si>
  <si>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</si>
  <si>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</si>
  <si>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</si>
  <si>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</si>
  <si>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</si>
  <si>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</si>
  <si>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</si>
  <si>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</si>
  <si>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</si>
  <si>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</si>
  <si>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</si>
  <si>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</si>
  <si>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</si>
  <si>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</si>
  <si>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</si>
  <si>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</si>
  <si>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</si>
  <si>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</si>
  <si>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</si>
  <si>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</si>
  <si>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</si>
  <si>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</si>
  <si>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</si>
  <si>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</si>
  <si>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</si>
  <si>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</si>
  <si>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</si>
  <si>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</si>
  <si>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</si>
  <si>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</si>
  <si>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</si>
  <si>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</si>
  <si>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</si>
  <si>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</si>
  <si>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</si>
  <si>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</si>
  <si>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</si>
  <si>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</si>
  <si>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</si>
  <si>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</si>
  <si>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</si>
  <si>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</si>
  <si>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</si>
  <si>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</si>
  <si>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</si>
  <si>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</si>
  <si>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</si>
  <si>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</si>
  <si>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</si>
  <si>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</si>
  <si>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</si>
  <si>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</si>
  <si>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</si>
  <si>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</si>
  <si>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</si>
  <si>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</si>
  <si>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</si>
  <si>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</si>
  <si>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</si>
  <si>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</si>
  <si>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</si>
  <si>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</si>
  <si>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</si>
  <si>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</si>
  <si>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</si>
  <si>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</si>
  <si>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</si>
  <si>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</si>
  <si>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</si>
  <si>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</si>
  <si>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</si>
  <si>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</si>
  <si>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</si>
  <si>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</si>
  <si>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</si>
  <si>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</si>
  <si>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</si>
  <si>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</si>
  <si>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</si>
  <si>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</si>
  <si>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</si>
  <si>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</si>
  <si>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</si>
  <si>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</si>
  <si>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</si>
  <si>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</si>
  <si>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</si>
  <si>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</si>
  <si>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</si>
  <si>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</si>
  <si>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</si>
  <si>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</si>
  <si>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</si>
  <si>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</si>
  <si>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</si>
  <si>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</si>
  <si>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</si>
  <si>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</si>
  <si>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</si>
  <si>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</si>
  <si>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</si>
  <si>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</si>
  <si>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</si>
  <si>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</si>
  <si>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</si>
  <si>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</si>
  <si>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</si>
  <si>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</si>
  <si>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</si>
  <si>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</si>
  <si>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</si>
  <si>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</si>
  <si>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</si>
  <si>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</si>
  <si>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</si>
  <si>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</si>
  <si>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</si>
  <si>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</si>
  <si>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</si>
  <si>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</si>
  <si>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</si>
  <si>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</si>
  <si>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</si>
  <si>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</si>
  <si>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</si>
  <si>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</si>
  <si>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</si>
  <si>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</si>
  <si>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</si>
  <si>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</si>
  <si>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</si>
  <si>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</si>
  <si>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</si>
  <si>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</si>
  <si>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</si>
  <si>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</si>
  <si>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</si>
  <si>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</si>
  <si>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</si>
  <si>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</si>
  <si>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</si>
  <si>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</si>
  <si>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</si>
  <si>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</si>
  <si>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</si>
  <si>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</si>
  <si>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</si>
  <si>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</si>
  <si>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</si>
  <si>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</si>
  <si>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</si>
  <si>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</si>
  <si>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</si>
  <si>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</si>
  <si>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</si>
  <si>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</si>
  <si>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</si>
  <si>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</si>
  <si>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</si>
  <si>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</si>
  <si>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</si>
  <si>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</si>
  <si>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</si>
  <si>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</si>
  <si>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</si>
  <si>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</si>
  <si>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</si>
  <si>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</si>
  <si>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</si>
  <si>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</si>
  <si>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</si>
  <si>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</si>
  <si>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</si>
  <si>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</si>
  <si>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</si>
  <si>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</si>
  <si>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</si>
  <si>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</si>
  <si>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</si>
  <si>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</si>
  <si>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</si>
  <si>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</si>
  <si>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</si>
  <si>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</si>
  <si>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</si>
  <si>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</si>
  <si>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</si>
  <si>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</si>
  <si>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</si>
  <si>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</si>
  <si>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</si>
  <si>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</si>
  <si>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</si>
  <si>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</si>
  <si>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</si>
  <si>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</si>
  <si>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</si>
  <si>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</si>
  <si>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</si>
  <si>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</si>
  <si>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</si>
  <si>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</si>
  <si>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</si>
  <si>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</si>
  <si>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</si>
  <si>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</si>
  <si>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</si>
  <si>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</si>
  <si>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</si>
  <si>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</si>
  <si>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</si>
  <si>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</si>
  <si>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</si>
  <si>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</si>
  <si>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</si>
  <si>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</si>
  <si>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</si>
  <si>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</si>
  <si>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</si>
  <si>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</si>
  <si>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</si>
  <si>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</si>
  <si>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</si>
  <si>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</si>
  <si>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</si>
  <si>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</si>
  <si>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</si>
  <si>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</si>
  <si>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</si>
  <si>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</si>
  <si>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</si>
  <si>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</si>
  <si>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</si>
  <si>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</si>
  <si>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</si>
  <si>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</si>
  <si>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</si>
  <si>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</si>
  <si>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</si>
  <si>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</si>
  <si>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</si>
  <si>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</si>
  <si>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</si>
  <si>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</si>
  <si>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</si>
  <si>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</si>
  <si>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</si>
  <si>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</si>
  <si>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</si>
  <si>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</si>
  <si>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</si>
  <si>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</si>
  <si>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</si>
  <si>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</si>
  <si>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</si>
  <si>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</si>
  <si>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</si>
  <si>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</si>
  <si>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</si>
  <si>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</si>
  <si>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</si>
  <si>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</si>
  <si>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</si>
  <si>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</si>
  <si>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</si>
  <si>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</si>
  <si>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</si>
  <si>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</si>
  <si>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</si>
  <si>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</si>
  <si>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</si>
  <si>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</si>
  <si>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</si>
  <si>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</si>
  <si>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</si>
  <si>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</si>
  <si>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</si>
  <si>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</si>
  <si>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</si>
  <si>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</si>
  <si>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</si>
  <si>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</si>
  <si>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</si>
  <si>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</si>
  <si>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</si>
  <si>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</si>
  <si>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</si>
  <si>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</si>
  <si>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</si>
  <si>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</si>
  <si>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</si>
  <si>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</si>
  <si>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</si>
  <si>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</si>
  <si>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</si>
  <si>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</si>
  <si>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</si>
  <si>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</si>
  <si>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</si>
  <si>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</si>
  <si>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</si>
  <si>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</si>
  <si>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</si>
  <si>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</si>
  <si>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</si>
  <si>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</si>
  <si>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</si>
  <si>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</si>
  <si>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</si>
  <si>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</si>
  <si>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</si>
  <si>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</si>
  <si>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</si>
  <si>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</si>
  <si>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</si>
  <si>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</si>
  <si>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</si>
  <si>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</si>
  <si>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</si>
  <si>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</si>
  <si>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</si>
  <si>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</si>
  <si>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</si>
  <si>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</si>
  <si>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</si>
  <si>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</si>
  <si>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</si>
  <si>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</si>
  <si>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</si>
  <si>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</si>
  <si>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</si>
  <si>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</si>
  <si>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</si>
  <si>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</si>
  <si>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</si>
  <si>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</si>
  <si>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</si>
  <si>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</si>
  <si>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</si>
  <si>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</si>
  <si>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</si>
  <si>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</si>
  <si>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</si>
  <si>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</si>
  <si>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</si>
  <si>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</si>
  <si>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</si>
  <si>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</si>
  <si>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</si>
  <si>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</si>
  <si>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</si>
  <si>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</si>
  <si>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</si>
  <si>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</si>
  <si>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</si>
  <si>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</si>
  <si>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</si>
  <si>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</si>
  <si>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</si>
  <si>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</si>
  <si>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</si>
  <si>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</si>
  <si>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</si>
  <si>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</si>
  <si>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</si>
  <si>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</si>
  <si>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</si>
  <si>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</si>
  <si>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</si>
  <si>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</si>
  <si>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</si>
  <si>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</si>
  <si>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</si>
  <si>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</si>
  <si>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</si>
  <si>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</si>
  <si>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</si>
  <si>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</si>
  <si>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</si>
  <si>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</si>
  <si>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</si>
  <si>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</si>
  <si>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</si>
  <si>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</si>
  <si>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</si>
  <si>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</si>
  <si>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</si>
  <si>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</si>
  <si>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</si>
  <si>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</si>
  <si>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</si>
  <si>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</si>
  <si>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</si>
  <si>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</si>
  <si>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</si>
  <si>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</si>
  <si>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</si>
  <si>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</si>
  <si>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</si>
  <si>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</si>
  <si>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</si>
  <si>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</si>
  <si>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</si>
  <si>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</si>
  <si>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</si>
  <si>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</si>
  <si>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</si>
  <si>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</si>
  <si>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</si>
  <si>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</si>
  <si>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</si>
  <si>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</si>
  <si>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</si>
  <si>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</si>
  <si>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</si>
  <si>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</si>
  <si>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</si>
  <si>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</si>
  <si>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</si>
  <si>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</si>
  <si>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</si>
  <si>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</si>
  <si>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</si>
  <si>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</si>
  <si>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</si>
  <si>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</si>
  <si>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</si>
  <si>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</si>
  <si>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</si>
  <si>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</si>
  <si>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</si>
  <si>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</si>
  <si>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</si>
  <si>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</si>
  <si>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</si>
  <si>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</si>
  <si>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</si>
  <si>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</si>
  <si>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</si>
  <si>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</si>
  <si>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</si>
  <si>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</si>
  <si>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</si>
  <si>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</si>
  <si>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</si>
  <si>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</si>
  <si>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</si>
  <si>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</si>
  <si>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</si>
  <si>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</si>
  <si>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</si>
  <si>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</si>
  <si>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</si>
  <si>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</si>
  <si>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</si>
  <si>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</si>
  <si>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</si>
  <si>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</si>
  <si>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</si>
  <si>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</si>
  <si>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</si>
  <si>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</si>
  <si>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</si>
  <si>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</si>
  <si>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</si>
  <si>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</si>
  <si>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</si>
  <si>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</si>
  <si>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</si>
  <si>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</si>
  <si>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</si>
  <si>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</si>
  <si>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</si>
  <si>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</si>
  <si>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</si>
  <si>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</si>
  <si>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</si>
  <si>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</si>
  <si>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</si>
  <si>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</si>
  <si>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</si>
  <si>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</si>
  <si>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</si>
  <si>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</si>
  <si>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</si>
  <si>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</si>
  <si>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</si>
  <si>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</si>
  <si>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</si>
  <si>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</si>
  <si>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</si>
  <si>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</si>
  <si>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</si>
  <si>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</si>
  <si>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</si>
  <si>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</si>
  <si>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</si>
  <si>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</si>
  <si>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</si>
  <si>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</si>
  <si>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</si>
  <si>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</si>
  <si>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</si>
  <si>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</si>
  <si>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</si>
  <si>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</si>
  <si>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</si>
  <si>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</si>
  <si>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</si>
  <si>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</si>
  <si>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</si>
  <si>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</si>
  <si>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</si>
  <si>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</si>
  <si>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</si>
  <si>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</si>
  <si>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</si>
  <si>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</si>
  <si>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</si>
  <si>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</si>
  <si>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</si>
  <si>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</si>
  <si>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</si>
  <si>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</si>
  <si>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</si>
  <si>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</si>
  <si>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</si>
  <si>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</si>
  <si>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</si>
  <si>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</si>
  <si>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</si>
  <si>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</si>
  <si>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</si>
  <si>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</si>
  <si>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</si>
  <si>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</si>
  <si>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</si>
  <si>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</si>
  <si>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</si>
  <si>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</si>
  <si>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</si>
  <si>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</si>
  <si>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</si>
  <si>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</si>
  <si>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</si>
  <si>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</si>
  <si>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</si>
  <si>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</si>
  <si>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</si>
  <si>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</si>
  <si>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</si>
  <si>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</si>
  <si>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</si>
  <si>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</si>
  <si>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</si>
  <si>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</si>
  <si>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</si>
  <si>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</si>
  <si>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</si>
  <si>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</si>
  <si>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</si>
  <si>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</si>
  <si>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</si>
  <si>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</si>
  <si>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</si>
  <si>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</si>
  <si>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</si>
  <si>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</si>
  <si>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</si>
  <si>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</si>
  <si>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</si>
  <si>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</si>
  <si>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</si>
  <si>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</si>
  <si>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</si>
  <si>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</si>
  <si>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</si>
  <si>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</si>
  <si>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</si>
  <si>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</si>
  <si>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</si>
  <si>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</si>
  <si>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</si>
  <si>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</si>
  <si>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</si>
  <si>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</si>
  <si>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</si>
  <si>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</si>
  <si>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</si>
  <si>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</si>
  <si>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</si>
  <si>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</si>
  <si>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</si>
  <si>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</si>
  <si>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</si>
  <si>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</si>
  <si>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</si>
  <si>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</si>
  <si>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</si>
  <si>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</si>
  <si>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</si>
  <si>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</si>
  <si>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</si>
  <si>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</si>
  <si>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</si>
  <si>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</si>
  <si>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</si>
  <si>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</si>
  <si>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</si>
  <si>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</si>
  <si>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</si>
  <si>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</si>
  <si>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</si>
  <si>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</si>
  <si>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</si>
  <si>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</si>
  <si>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</si>
  <si>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</si>
  <si>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</si>
  <si>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</si>
  <si>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</si>
  <si>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</si>
  <si>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</si>
  <si>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</si>
  <si>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</si>
  <si>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</si>
  <si>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</si>
  <si>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</si>
  <si>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</si>
  <si>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</si>
  <si>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</si>
  <si>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</si>
  <si>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</si>
  <si>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</si>
  <si>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</si>
  <si>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</si>
  <si>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</si>
  <si>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</si>
  <si>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</si>
  <si>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</si>
  <si>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</si>
  <si>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</si>
  <si>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</si>
  <si>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</si>
  <si>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</si>
  <si>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</si>
  <si>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</si>
  <si>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</si>
  <si>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</si>
  <si>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</si>
  <si>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</si>
  <si>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</si>
  <si>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</si>
  <si>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</si>
  <si>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</si>
  <si>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</si>
  <si>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</si>
  <si>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</si>
  <si>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</si>
  <si>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</si>
  <si>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</si>
  <si>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</si>
  <si>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</si>
  <si>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</si>
  <si>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</si>
  <si>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</si>
  <si>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</si>
  <si>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</si>
  <si>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</si>
  <si>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</si>
  <si>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</si>
  <si>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</si>
  <si>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</si>
  <si>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</si>
  <si>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</si>
  <si>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</si>
  <si>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</si>
  <si>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</si>
  <si>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</si>
  <si>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</si>
  <si>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</si>
  <si>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</si>
  <si>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</si>
  <si>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</si>
  <si>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</si>
  <si>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</si>
  <si>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</si>
  <si>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</si>
  <si>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</si>
  <si>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</si>
  <si>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</si>
  <si>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</si>
  <si>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</si>
  <si>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</si>
  <si>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</si>
  <si>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</si>
  <si>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</si>
  <si>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</si>
  <si>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</si>
  <si>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</si>
  <si>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</si>
  <si>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</si>
  <si>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</si>
  <si>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</si>
  <si>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</si>
  <si>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</si>
  <si>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</si>
  <si>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</si>
  <si>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</si>
  <si>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</si>
  <si>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</si>
  <si>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</si>
  <si>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</si>
  <si>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</si>
  <si>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</si>
  <si>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</si>
  <si>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</si>
  <si>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</si>
  <si>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</si>
  <si>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</si>
  <si>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</si>
  <si>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</si>
  <si>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</si>
  <si>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</si>
  <si>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</si>
  <si>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</si>
  <si>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</si>
  <si>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</si>
  <si>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</si>
  <si>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</si>
  <si>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</si>
  <si>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</si>
  <si>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</si>
  <si>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</si>
  <si>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</si>
  <si>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</si>
  <si>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</si>
  <si>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</si>
  <si>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</si>
  <si>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</si>
  <si>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</si>
  <si>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</si>
  <si>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</si>
  <si>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</si>
  <si>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</si>
  <si>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</si>
  <si>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</si>
  <si>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</si>
  <si>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</si>
  <si>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</si>
  <si>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</si>
  <si>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</si>
  <si>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</si>
  <si>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</si>
  <si>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</si>
  <si>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</si>
  <si>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</si>
  <si>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</si>
  <si>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</si>
  <si>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</si>
  <si>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</si>
  <si>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</si>
  <si>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</si>
  <si>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</si>
  <si>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</si>
  <si>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</si>
  <si>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</si>
  <si>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</si>
  <si>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</si>
  <si>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</si>
  <si>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</si>
  <si>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</si>
  <si>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</si>
  <si>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</si>
  <si>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</si>
  <si>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</si>
  <si>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</si>
  <si>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</si>
  <si>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</si>
  <si>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</si>
  <si>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</si>
  <si>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</si>
  <si>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</si>
  <si>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</si>
  <si>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</si>
  <si>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</si>
  <si>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</si>
  <si>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</si>
  <si>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</si>
  <si>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</si>
  <si>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</si>
  <si>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</si>
  <si>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</si>
  <si>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</si>
  <si>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</si>
  <si>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</si>
  <si>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</si>
  <si>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</si>
  <si>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</si>
  <si>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</si>
  <si>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</si>
  <si>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</si>
  <si>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</si>
  <si>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</si>
  <si>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</si>
  <si>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</si>
  <si>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</si>
  <si>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</si>
  <si>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</si>
  <si>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</si>
  <si>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</si>
  <si>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</si>
  <si>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</si>
  <si>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</si>
  <si>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</si>
  <si>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</si>
  <si>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</si>
  <si>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</si>
  <si>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</si>
  <si>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</si>
  <si>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</si>
  <si>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</si>
  <si>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</si>
  <si>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</si>
  <si>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</si>
  <si>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</si>
  <si>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</si>
  <si>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</si>
  <si>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</si>
  <si>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</si>
  <si>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</si>
  <si>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</si>
  <si>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</si>
  <si>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</si>
  <si>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</si>
  <si>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</si>
  <si>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</si>
  <si>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</si>
  <si>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</si>
  <si>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</si>
  <si>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</si>
  <si>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</si>
  <si>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</si>
  <si>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</si>
  <si>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</si>
  <si>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</si>
  <si>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</si>
  <si>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</si>
  <si>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</si>
  <si>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</si>
  <si>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</si>
  <si>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</si>
  <si>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</si>
  <si>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</si>
  <si>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</si>
  <si>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</si>
  <si>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</si>
  <si>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</si>
  <si>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</si>
  <si>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</si>
  <si>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</si>
  <si>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</si>
  <si>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</si>
  <si>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</si>
  <si>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</si>
  <si>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</si>
  <si>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</si>
  <si>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</si>
  <si>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</si>
  <si>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</si>
  <si>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</si>
  <si>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</si>
  <si>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</si>
  <si>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</si>
  <si>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</si>
  <si>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</si>
  <si>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</si>
  <si>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</si>
  <si>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</si>
  <si>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</si>
  <si>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</si>
  <si>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</si>
  <si>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</si>
  <si>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</si>
  <si>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</si>
  <si>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</si>
  <si>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</si>
  <si>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</si>
  <si>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</si>
  <si>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</si>
  <si>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</si>
  <si>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</si>
  <si>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</si>
  <si>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</si>
  <si>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</si>
  <si>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</si>
  <si>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</si>
  <si>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</si>
  <si>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</si>
  <si>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</si>
  <si>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</si>
  <si>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</si>
  <si>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</si>
  <si>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</si>
  <si>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</si>
  <si>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</si>
  <si>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</si>
  <si>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</si>
  <si>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</si>
  <si>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</si>
  <si>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</si>
  <si>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</si>
  <si>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</si>
  <si>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</si>
  <si>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</si>
  <si>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</si>
  <si>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</si>
  <si>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</si>
  <si>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</si>
  <si>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</si>
  <si>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</si>
  <si>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</si>
  <si>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</si>
  <si>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</si>
  <si>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</si>
  <si>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</si>
  <si>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</si>
  <si>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</si>
  <si>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</si>
  <si>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</si>
  <si>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</si>
  <si>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</si>
  <si>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</si>
  <si>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</si>
  <si>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</si>
  <si>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</si>
  <si>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</si>
  <si>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</si>
  <si>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</si>
  <si>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</si>
  <si>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</si>
  <si>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</si>
  <si>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</si>
  <si>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</si>
  <si>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</si>
  <si>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</si>
  <si>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</si>
  <si>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</si>
  <si>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</si>
  <si>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</si>
  <si>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</si>
  <si>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</si>
  <si>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</si>
  <si>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</si>
  <si>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</si>
  <si>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</si>
  <si>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</si>
  <si>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</si>
  <si>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</si>
  <si>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</si>
  <si>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</si>
  <si>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</si>
  <si>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</si>
  <si>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</si>
  <si>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</si>
  <si>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</si>
  <si>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</si>
  <si>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</si>
  <si>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</si>
  <si>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</si>
  <si>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</si>
  <si>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</si>
  <si>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</si>
  <si>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</si>
  <si>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</si>
  <si>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</si>
  <si>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</si>
  <si>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</si>
  <si>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</si>
  <si>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</si>
  <si>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</si>
  <si>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</si>
  <si>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</si>
  <si>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</si>
  <si>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</si>
  <si>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</si>
  <si>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</si>
  <si>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</si>
  <si>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</si>
  <si>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</si>
  <si>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</si>
  <si>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</si>
  <si>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</si>
  <si>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</si>
  <si>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</si>
  <si>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</si>
  <si>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</si>
  <si>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</si>
  <si>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</si>
  <si>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</si>
  <si>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</si>
  <si>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</si>
  <si>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</si>
  <si>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</si>
  <si>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</si>
  <si>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</si>
  <si>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</si>
  <si>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</si>
  <si>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</si>
  <si>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</si>
  <si>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</si>
  <si>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</si>
  <si>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</si>
  <si>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</si>
  <si>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</si>
  <si>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</si>
  <si>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</si>
  <si>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</si>
  <si>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</si>
  <si>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</si>
  <si>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</si>
  <si>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</si>
  <si>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</si>
  <si>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</si>
  <si>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</si>
  <si>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</si>
  <si>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</si>
  <si>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</si>
  <si>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</si>
  <si>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</si>
  <si>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</si>
  <si>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</si>
  <si>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</si>
  <si>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</si>
  <si>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</si>
  <si>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</si>
  <si>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</si>
  <si>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</si>
  <si>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</si>
  <si>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</si>
  <si>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</si>
  <si>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</si>
  <si>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</si>
  <si>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</si>
  <si>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</si>
  <si>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</si>
  <si>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</si>
  <si>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</si>
  <si>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</si>
  <si>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</si>
  <si>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</si>
  <si>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</si>
  <si>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</si>
  <si>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</si>
  <si>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</si>
  <si>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</si>
  <si>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</si>
  <si>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</si>
  <si>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</si>
  <si>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</si>
  <si>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</si>
  <si>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</si>
  <si>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</si>
  <si>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</si>
  <si>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</si>
  <si>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</si>
  <si>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</si>
  <si>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</si>
  <si>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</si>
  <si>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</si>
  <si>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</si>
  <si>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</si>
  <si>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</si>
  <si>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</si>
  <si>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</si>
  <si>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</si>
  <si>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</si>
  <si>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</si>
  <si>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</si>
  <si>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</si>
  <si>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</si>
  <si>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</si>
  <si>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</si>
  <si>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</si>
  <si>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</si>
  <si>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</si>
  <si>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</si>
  <si>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</si>
  <si>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</si>
  <si>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</si>
  <si>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</si>
  <si>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</si>
  <si>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</si>
  <si>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</si>
  <si>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</si>
  <si>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</si>
  <si>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</si>
  <si>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</si>
  <si>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</si>
  <si>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</si>
  <si>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</si>
  <si>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</si>
  <si>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</si>
  <si>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</si>
  <si>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</si>
  <si>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</si>
  <si>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</si>
  <si>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</si>
  <si>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</si>
  <si>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</si>
  <si>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</si>
  <si>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</si>
  <si>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</si>
  <si>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</si>
  <si>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</si>
  <si>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</si>
  <si>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</si>
  <si>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</si>
  <si>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</si>
  <si>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</si>
  <si>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</si>
  <si>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</si>
  <si>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</si>
  <si>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</si>
  <si>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</si>
  <si>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</si>
  <si>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</si>
  <si>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</si>
  <si>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</si>
  <si>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</si>
  <si>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</si>
  <si>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</si>
  <si>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</si>
  <si>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</si>
  <si>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</si>
  <si>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</si>
  <si>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</si>
  <si>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</si>
  <si>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</si>
  <si>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</si>
  <si>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</si>
  <si>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</si>
  <si>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</si>
  <si>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</si>
  <si>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</si>
  <si>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</si>
  <si>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</si>
  <si>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</si>
  <si>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</si>
  <si>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</si>
  <si>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</si>
  <si>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</si>
  <si>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</si>
  <si>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</si>
  <si>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</si>
  <si>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</si>
  <si>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</si>
  <si>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</si>
  <si>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</si>
  <si>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</si>
  <si>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</si>
  <si>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</si>
  <si>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</si>
  <si>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</si>
  <si>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</si>
  <si>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</si>
  <si>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</si>
  <si>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</si>
  <si>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</si>
  <si>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</si>
  <si>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</si>
  <si>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</si>
  <si>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</si>
  <si>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</si>
  <si>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</si>
  <si>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</si>
  <si>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</si>
  <si>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</si>
  <si>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</si>
  <si>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</si>
  <si>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</si>
  <si>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</si>
  <si>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</si>
  <si>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</si>
  <si>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</si>
  <si>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</si>
  <si>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</si>
  <si>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</si>
  <si>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</si>
  <si>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</si>
  <si>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</si>
  <si>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</si>
  <si>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</si>
  <si>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</si>
  <si>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</si>
  <si>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</si>
  <si>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</si>
  <si>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</si>
  <si>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</si>
  <si>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</si>
  <si>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</si>
  <si>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</si>
  <si>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</si>
  <si>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</si>
  <si>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</si>
  <si>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</si>
  <si>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</si>
  <si>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</si>
  <si>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</si>
  <si>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</si>
  <si>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</si>
  <si>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</si>
  <si>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</si>
  <si>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</si>
  <si>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</si>
  <si>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</si>
  <si>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</si>
  <si>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</si>
  <si>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</si>
  <si>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</si>
  <si>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</si>
  <si>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</si>
  <si>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</si>
  <si>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</si>
  <si>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</si>
  <si>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</si>
  <si>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</si>
  <si>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</si>
  <si>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</si>
  <si>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</si>
  <si>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</si>
  <si>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</si>
  <si>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</si>
  <si>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</si>
  <si>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</si>
  <si>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</si>
  <si>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</si>
  <si>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</si>
  <si>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</si>
  <si>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</si>
  <si>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</si>
  <si>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</si>
  <si>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</si>
  <si>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</si>
  <si>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</si>
  <si>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</si>
  <si>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</si>
  <si>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</si>
  <si>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</si>
  <si>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</si>
  <si>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</si>
  <si>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</si>
  <si>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</si>
  <si>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</si>
  <si>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</si>
  <si>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</si>
  <si>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</si>
  <si>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</si>
  <si>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</si>
  <si>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</si>
  <si>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</si>
  <si>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</si>
  <si>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</si>
  <si>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</si>
  <si>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</si>
  <si>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</si>
  <si>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</si>
  <si>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</si>
  <si>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</si>
  <si>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</si>
  <si>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</si>
  <si>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</si>
  <si>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</si>
  <si>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</si>
  <si>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</si>
  <si>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</si>
  <si>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</si>
  <si>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</si>
  <si>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</si>
  <si>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</si>
  <si>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</si>
  <si>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</si>
  <si>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</si>
  <si>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</si>
  <si>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</si>
  <si>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</si>
  <si>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</si>
  <si>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</si>
  <si>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</si>
  <si>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</si>
  <si>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</si>
  <si>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</si>
  <si>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</si>
  <si>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</si>
  <si>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</si>
  <si>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</si>
  <si>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</si>
  <si>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</si>
  <si>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</si>
  <si>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</si>
  <si>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</si>
  <si>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</si>
  <si>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</si>
  <si>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</si>
  <si>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</si>
  <si>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</si>
  <si>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</si>
  <si>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</si>
  <si>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</si>
  <si>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</si>
  <si>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</si>
  <si>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</si>
  <si>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</si>
  <si>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</si>
  <si>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</si>
  <si>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</si>
  <si>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</si>
  <si>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</si>
  <si>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</si>
  <si>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</si>
  <si>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</si>
  <si>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</si>
  <si>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</si>
  <si>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</si>
  <si>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</si>
  <si>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</si>
  <si>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</si>
  <si>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</si>
  <si>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</si>
  <si>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</si>
  <si>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</si>
  <si>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</si>
  <si>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</si>
  <si>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</si>
  <si>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</si>
  <si>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</si>
  <si>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</si>
  <si>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</si>
  <si>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</si>
  <si>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</si>
  <si>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</si>
  <si>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</si>
  <si>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</si>
  <si>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</si>
  <si>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</si>
  <si>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</si>
  <si>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</si>
  <si>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</si>
  <si>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</si>
  <si>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</si>
  <si>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</si>
  <si>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</si>
  <si>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</si>
  <si>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</si>
  <si>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</si>
  <si>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</si>
  <si>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</si>
  <si>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</si>
  <si>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</si>
  <si>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</si>
  <si>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</si>
  <si>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</si>
  <si>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</si>
  <si>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</si>
  <si>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</si>
  <si>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</si>
  <si>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</si>
  <si>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</si>
  <si>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</si>
  <si>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</si>
  <si>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</si>
  <si>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</si>
  <si>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</si>
  <si>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</si>
  <si>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</si>
  <si>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</si>
  <si>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</si>
  <si>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</si>
  <si>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</si>
  <si>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</si>
  <si>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</si>
  <si>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</si>
  <si>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</si>
  <si>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</si>
  <si>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</si>
  <si>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</si>
  <si>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</si>
  <si>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</si>
  <si>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</si>
  <si>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</si>
  <si>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</si>
  <si>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</si>
  <si>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</si>
  <si>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</si>
  <si>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</si>
  <si>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</si>
  <si>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</si>
  <si>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</si>
  <si>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</si>
  <si>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</si>
  <si>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</si>
  <si>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</si>
  <si>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</si>
  <si>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</si>
  <si>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</si>
  <si>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</si>
  <si>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</si>
  <si>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</si>
  <si>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</si>
  <si>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</si>
  <si>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</si>
  <si>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</si>
  <si>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</si>
  <si>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</si>
  <si>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</si>
  <si>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</si>
  <si>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</si>
  <si>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</si>
  <si>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</si>
  <si>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</si>
  <si>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</si>
  <si>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</si>
  <si>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</si>
  <si>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</si>
  <si>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</si>
  <si>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</si>
  <si>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</si>
  <si>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</si>
  <si>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</si>
  <si>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</si>
  <si>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</si>
  <si>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</si>
  <si>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</si>
  <si>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</si>
  <si>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</si>
  <si>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</si>
  <si>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</si>
  <si>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</si>
  <si>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</si>
  <si>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</si>
  <si>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</si>
  <si>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</si>
  <si>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</si>
  <si>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</si>
  <si>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</si>
  <si>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</si>
  <si>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</si>
  <si>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</si>
  <si>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</si>
  <si>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</si>
  <si>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</si>
  <si>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</si>
  <si>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</si>
  <si>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</si>
  <si>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</si>
  <si>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</si>
  <si>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</si>
  <si>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</si>
  <si>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</si>
  <si>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</si>
  <si>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</si>
  <si>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</si>
  <si>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</si>
  <si>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</si>
  <si>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</si>
  <si>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</si>
  <si>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</si>
  <si>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</si>
  <si>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</si>
  <si>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</si>
  <si>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</si>
  <si>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</si>
  <si>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</si>
  <si>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</si>
  <si>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</si>
  <si>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</si>
  <si>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</si>
  <si>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</si>
  <si>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</si>
  <si>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</si>
  <si>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</si>
  <si>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</si>
  <si>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</si>
  <si>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</si>
  <si>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</si>
  <si>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</si>
  <si>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</si>
  <si>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</si>
  <si>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</si>
  <si>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</si>
  <si>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</si>
  <si>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</si>
  <si>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</si>
  <si>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</si>
  <si>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</si>
  <si>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</si>
  <si>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</si>
  <si>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</si>
  <si>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</si>
  <si>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</si>
  <si>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</si>
  <si>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</si>
  <si>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</si>
  <si>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</si>
  <si>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</si>
  <si>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</si>
  <si>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</si>
  <si>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</si>
  <si>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</si>
  <si>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</si>
  <si>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</si>
  <si>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</si>
  <si>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</si>
  <si>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</si>
  <si>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</si>
  <si>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</si>
  <si>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</si>
  <si>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</si>
  <si>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</si>
  <si>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</si>
  <si>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</si>
  <si>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</si>
  <si>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</si>
  <si>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</si>
  <si>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</si>
  <si>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</si>
  <si>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</si>
  <si>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</si>
  <si>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</si>
  <si>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</si>
  <si>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</si>
  <si>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</si>
  <si>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</si>
  <si>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</si>
  <si>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</si>
  <si>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</si>
  <si>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</si>
  <si>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</si>
  <si>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</si>
  <si>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</si>
  <si>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</si>
  <si>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</si>
  <si>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</si>
  <si>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</si>
  <si>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</si>
  <si>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</si>
  <si>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</si>
  <si>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</si>
  <si>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</si>
  <si>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</si>
  <si>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</si>
  <si>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</si>
  <si>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</si>
  <si>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</si>
  <si>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</si>
  <si>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</si>
  <si>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</si>
  <si>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</si>
  <si>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</si>
  <si>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</si>
  <si>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</si>
  <si>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</si>
  <si>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</si>
  <si>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</si>
  <si>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</si>
  <si>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</si>
  <si>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</si>
  <si>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</si>
  <si>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</si>
  <si>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</si>
  <si>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</si>
  <si>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</si>
  <si>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</si>
  <si>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</si>
  <si>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</si>
  <si>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</si>
  <si>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</si>
  <si>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</si>
  <si>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</si>
  <si>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</si>
  <si>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</si>
  <si>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</si>
  <si>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</si>
  <si>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</si>
  <si>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</si>
  <si>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</si>
  <si>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</si>
  <si>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</si>
  <si>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</si>
  <si>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</si>
  <si>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</si>
  <si>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</si>
  <si>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</si>
  <si>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</si>
  <si>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</si>
  <si>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</si>
  <si>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</si>
  <si>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</si>
  <si>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</si>
  <si>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</si>
  <si>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</si>
  <si>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</si>
  <si>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</si>
  <si>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</si>
  <si>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</si>
  <si>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</si>
  <si>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</si>
  <si>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</si>
  <si>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</si>
  <si>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</si>
  <si>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</si>
  <si>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</si>
  <si>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</si>
  <si>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</si>
  <si>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</si>
  <si>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</si>
  <si>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</si>
  <si>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</si>
  <si>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</si>
  <si>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</si>
  <si>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</si>
  <si>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</si>
  <si>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</si>
  <si>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</si>
  <si>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</si>
  <si>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</si>
  <si>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</si>
  <si>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</si>
  <si>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</si>
  <si>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</si>
  <si>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</si>
  <si>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</si>
  <si>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</si>
  <si>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</si>
  <si>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</si>
  <si>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</si>
  <si>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</si>
  <si>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</si>
  <si>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</si>
  <si>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</si>
  <si>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</si>
  <si>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</si>
  <si>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</si>
  <si>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</si>
  <si>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</si>
  <si>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</si>
  <si>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</si>
  <si>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</si>
  <si>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</si>
  <si>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</si>
  <si>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</si>
  <si>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</si>
  <si>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</si>
  <si>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</si>
  <si>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</si>
  <si>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</si>
  <si>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</si>
  <si>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</si>
  <si>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</si>
  <si>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</si>
  <si>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</si>
  <si>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</si>
  <si>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</si>
  <si>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</si>
  <si>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</si>
  <si>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</si>
  <si>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</si>
  <si>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</si>
  <si>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</si>
  <si>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</si>
  <si>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</si>
  <si>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</si>
  <si>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</si>
  <si>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</si>
  <si>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</si>
  <si>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</si>
  <si>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</si>
  <si>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</si>
  <si>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</si>
  <si>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</si>
  <si>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</si>
  <si>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</si>
  <si>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</si>
  <si>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</si>
  <si>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</si>
  <si>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</si>
  <si>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</si>
  <si>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</si>
  <si>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</si>
  <si>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</si>
  <si>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</si>
  <si>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</si>
  <si>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</si>
  <si>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</si>
  <si>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</si>
  <si>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</si>
  <si>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</si>
  <si>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</si>
  <si>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</si>
  <si>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</si>
  <si>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</si>
  <si>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</si>
  <si>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</si>
  <si>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</si>
  <si>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</si>
  <si>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</si>
  <si>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</si>
  <si>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</si>
  <si>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</si>
  <si>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</si>
  <si>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</si>
  <si>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</si>
  <si>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</si>
  <si>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</si>
  <si>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</si>
  <si>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</si>
  <si>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</si>
  <si>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</si>
  <si>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</si>
  <si>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</si>
  <si>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</si>
  <si>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</si>
  <si>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</si>
  <si>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</si>
  <si>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</si>
  <si>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</si>
  <si>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</si>
  <si>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</si>
  <si>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</si>
  <si>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</si>
  <si>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</si>
  <si>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</si>
  <si>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</si>
  <si>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</si>
  <si>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</si>
  <si>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</si>
  <si>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</si>
  <si>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</si>
  <si>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</si>
  <si>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</si>
  <si>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</si>
  <si>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</si>
  <si>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</si>
  <si>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</si>
  <si>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</si>
  <si>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</si>
  <si>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</si>
  <si>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</si>
  <si>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</si>
  <si>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</si>
  <si>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</si>
  <si>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</si>
  <si>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</si>
  <si>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</si>
  <si>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</si>
  <si>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</si>
  <si>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</si>
  <si>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</si>
  <si>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</si>
  <si>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</si>
  <si>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</si>
  <si>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</si>
  <si>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</si>
  <si>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</si>
  <si>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</si>
  <si>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</si>
  <si>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</si>
  <si>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</si>
  <si>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</si>
  <si>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</si>
  <si>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</si>
  <si>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</si>
  <si>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</si>
  <si>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</si>
  <si>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</si>
  <si>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</si>
  <si>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</si>
  <si>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</si>
  <si>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</si>
  <si>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</si>
  <si>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</si>
  <si>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</si>
  <si>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</si>
  <si>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</si>
  <si>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</si>
  <si>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</si>
  <si>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</si>
  <si>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</si>
  <si>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</si>
  <si>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</si>
  <si>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</si>
  <si>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</si>
  <si>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</si>
  <si>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</si>
  <si>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</si>
  <si>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</si>
  <si>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</si>
  <si>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</si>
  <si>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</si>
  <si>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</si>
  <si>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</si>
  <si>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</si>
  <si>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</si>
  <si>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</si>
  <si>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</si>
  <si>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</si>
  <si>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</si>
  <si>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</si>
  <si>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</si>
  <si>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</si>
  <si>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</si>
  <si>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</si>
  <si>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</si>
  <si>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</si>
  <si>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</si>
  <si>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</si>
  <si>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</si>
  <si>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</si>
  <si>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</si>
  <si>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</si>
  <si>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</si>
  <si>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</si>
  <si>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</si>
  <si>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</si>
  <si>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</si>
  <si>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</si>
  <si>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</si>
  <si>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</si>
  <si>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</si>
  <si>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</si>
  <si>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</si>
  <si>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</si>
  <si>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</si>
  <si>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</si>
  <si>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</si>
  <si>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</si>
  <si>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</si>
  <si>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</si>
  <si>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</si>
  <si>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</si>
  <si>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</si>
  <si>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</si>
  <si>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</si>
  <si>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</si>
  <si>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</si>
  <si>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</si>
  <si>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</si>
  <si>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</si>
  <si>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</si>
  <si>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</si>
  <si>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</si>
  <si>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</si>
  <si>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</si>
  <si>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</si>
  <si>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</si>
  <si>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</si>
  <si>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</si>
  <si>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</si>
  <si>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</si>
  <si>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</si>
  <si>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</si>
  <si>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</si>
  <si>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</si>
  <si>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</si>
  <si>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</si>
  <si>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</si>
  <si>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</si>
  <si>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</si>
  <si>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</si>
  <si>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</si>
  <si>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</si>
  <si>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</si>
  <si>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</si>
  <si>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</si>
  <si>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</si>
  <si>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</si>
  <si>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</si>
  <si>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</si>
  <si>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</si>
  <si>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</si>
  <si>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</si>
  <si>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</si>
  <si>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</si>
  <si>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</si>
  <si>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</si>
  <si>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</si>
  <si>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</si>
  <si>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</si>
  <si>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</si>
  <si>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</si>
  <si>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</si>
  <si>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</si>
  <si>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</si>
  <si>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</si>
  <si>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</si>
  <si>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</si>
  <si>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</si>
  <si>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</si>
  <si>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</si>
  <si>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</si>
  <si>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</si>
  <si>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</si>
  <si>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</si>
  <si>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</si>
  <si>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</si>
  <si>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</si>
  <si>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</si>
  <si>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</si>
  <si>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</si>
  <si>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</si>
  <si>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</si>
  <si>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</si>
  <si>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</si>
  <si>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</si>
  <si>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</si>
  <si>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</si>
  <si>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</si>
  <si>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</si>
  <si>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</si>
  <si>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</si>
  <si>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</si>
  <si>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</si>
  <si>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</si>
  <si>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</si>
  <si>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</si>
  <si>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</si>
  <si>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</si>
  <si>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</si>
  <si>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</si>
  <si>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</si>
  <si>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</si>
  <si>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</si>
  <si>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</si>
  <si>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</si>
  <si>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</si>
  <si>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</si>
  <si>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</si>
  <si>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</si>
  <si>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</si>
  <si>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</si>
  <si>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</si>
  <si>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</si>
  <si>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</si>
  <si>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</si>
  <si>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</si>
  <si>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</si>
  <si>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</si>
  <si>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</si>
  <si>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</si>
  <si>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</si>
  <si>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</si>
  <si>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</si>
  <si>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</si>
  <si>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</si>
  <si>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</si>
  <si>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</si>
  <si>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</si>
  <si>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</si>
  <si>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</si>
  <si>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</si>
  <si>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</si>
  <si>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</si>
  <si>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</si>
  <si>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</si>
  <si>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</si>
  <si>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</si>
  <si>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</si>
  <si>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</si>
  <si>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</si>
  <si>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</si>
  <si>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</si>
  <si>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</si>
  <si>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</si>
  <si>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</si>
  <si>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</si>
  <si>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</si>
  <si>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</si>
  <si>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</si>
  <si>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</si>
  <si>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</si>
  <si>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</si>
  <si>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</si>
  <si>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</si>
  <si>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</si>
  <si>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</si>
  <si>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</si>
  <si>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</si>
  <si>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</si>
  <si>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</si>
  <si>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</si>
  <si>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</si>
  <si>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</si>
  <si>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</si>
  <si>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</si>
  <si>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</si>
  <si>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</si>
  <si>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</si>
  <si>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</si>
  <si>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</si>
  <si>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</si>
  <si>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</si>
  <si>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</si>
  <si>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</si>
  <si>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</si>
  <si>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</si>
  <si>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</si>
  <si>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</si>
  <si>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</si>
  <si>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</si>
  <si>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</si>
  <si>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</si>
  <si>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</si>
  <si>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</si>
  <si>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</si>
  <si>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</si>
  <si>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</si>
  <si>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</si>
  <si>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</si>
  <si>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</si>
  <si>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</si>
  <si>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</si>
  <si>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</si>
  <si>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</si>
  <si>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</si>
  <si>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</si>
  <si>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</si>
  <si>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</si>
  <si>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</si>
  <si>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</si>
  <si>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</si>
  <si>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</si>
  <si>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</si>
  <si>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</si>
  <si>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</si>
  <si>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</si>
  <si>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</si>
  <si>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</si>
  <si>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</si>
  <si>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</si>
  <si>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</si>
  <si>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</si>
  <si>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</si>
  <si>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</si>
  <si>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</si>
  <si>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</si>
  <si>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</si>
  <si>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</si>
  <si>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</si>
  <si>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</si>
  <si>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</si>
  <si>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</si>
  <si>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</si>
  <si>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</si>
  <si>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</si>
  <si>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</si>
  <si>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</si>
  <si>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</si>
  <si>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</si>
  <si>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</si>
  <si>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</si>
  <si>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</si>
  <si>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</si>
  <si>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</si>
  <si>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</si>
  <si>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</si>
  <si>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</si>
  <si>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</si>
  <si>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</si>
  <si>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</si>
  <si>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</si>
  <si>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</si>
  <si>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</si>
  <si>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</si>
  <si>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</si>
  <si>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</si>
  <si>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</si>
  <si>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</si>
  <si>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</si>
  <si>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</si>
  <si>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</si>
  <si>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</si>
  <si>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</si>
  <si>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</si>
  <si>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</si>
  <si>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</si>
  <si>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</si>
  <si>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</si>
  <si>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</si>
  <si>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</si>
  <si>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</si>
  <si>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</si>
  <si>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</si>
  <si>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</si>
  <si>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</si>
  <si>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</si>
  <si>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</si>
  <si>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</si>
  <si>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</si>
  <si>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</si>
  <si>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</si>
  <si>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</si>
  <si>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</si>
  <si>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</si>
  <si>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</si>
  <si>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</si>
  <si>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</si>
  <si>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</si>
  <si>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</si>
  <si>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</si>
  <si>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</si>
  <si>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</si>
  <si>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</si>
  <si>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</si>
  <si>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</si>
  <si>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</si>
  <si>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</si>
  <si>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</si>
  <si>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</si>
  <si>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</si>
  <si>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</si>
  <si>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</si>
  <si>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</si>
  <si>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</si>
  <si>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</si>
  <si>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</si>
  <si>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</si>
  <si>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</si>
  <si>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</si>
  <si>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</si>
  <si>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</si>
  <si>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</si>
  <si>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</si>
  <si>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</si>
  <si>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</si>
  <si>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</si>
  <si>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</si>
  <si>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</si>
  <si>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</si>
  <si>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</si>
  <si>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</si>
  <si>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</si>
  <si>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</si>
  <si>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</si>
  <si>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</si>
  <si>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</si>
  <si>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</si>
  <si>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</si>
  <si>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</si>
  <si>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</si>
  <si>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</si>
  <si>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</si>
  <si>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</si>
  <si>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</si>
  <si>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</si>
  <si>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</si>
  <si>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</si>
  <si>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</si>
  <si>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</si>
  <si>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</si>
  <si>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</si>
  <si>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</si>
  <si>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</si>
  <si>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</si>
  <si>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</si>
  <si>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</si>
  <si>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</si>
  <si>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</si>
  <si>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</si>
  <si>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</si>
  <si>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</si>
  <si>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</si>
  <si>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</si>
  <si>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</si>
  <si>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</si>
  <si>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</si>
  <si>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</si>
  <si>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</si>
  <si>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</si>
  <si>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</si>
  <si>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</si>
  <si>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</si>
  <si>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</si>
  <si>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</si>
  <si>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</si>
  <si>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</si>
  <si>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</si>
  <si>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</si>
  <si>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</si>
  <si>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</si>
  <si>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</si>
  <si>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</si>
  <si>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</si>
  <si>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</si>
  <si>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</si>
  <si>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</si>
  <si>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</si>
  <si>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</si>
  <si>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</si>
  <si>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</si>
  <si>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</si>
  <si>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</si>
  <si>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</si>
  <si>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</si>
  <si>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</si>
  <si>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</si>
  <si>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</si>
  <si>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</si>
  <si>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</si>
  <si>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</si>
  <si>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</si>
  <si>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</si>
  <si>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</si>
  <si>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</si>
  <si>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</si>
  <si>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</si>
  <si>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</si>
  <si>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</si>
  <si>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</si>
  <si>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</si>
  <si>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</si>
  <si>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</si>
  <si>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</si>
  <si>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</si>
  <si>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</si>
  <si>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</si>
  <si>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</si>
  <si>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</si>
  <si>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</si>
  <si>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</si>
  <si>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</si>
  <si>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</si>
  <si>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</si>
  <si>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</si>
  <si>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</si>
  <si>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</si>
  <si>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</si>
  <si>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</si>
  <si>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</si>
  <si>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</si>
  <si>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</si>
  <si>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</si>
  <si>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</si>
  <si>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</si>
  <si>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</si>
  <si>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</si>
  <si>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</si>
  <si>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</si>
  <si>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</si>
  <si>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</si>
  <si>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</si>
  <si>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</si>
  <si>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</si>
  <si>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</si>
  <si>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</si>
  <si>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</si>
  <si>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</si>
  <si>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</si>
  <si>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</si>
  <si>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</si>
  <si>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</si>
  <si>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</si>
  <si>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</si>
  <si>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</si>
  <si>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</si>
  <si>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</si>
  <si>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</si>
  <si>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</si>
  <si>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</si>
  <si>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</si>
  <si>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</si>
  <si>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</si>
  <si>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</si>
  <si>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</si>
  <si>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</si>
  <si>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</si>
  <si>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</si>
  <si>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</si>
  <si>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</si>
  <si>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</si>
  <si>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</si>
  <si>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</si>
  <si>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</si>
  <si>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</si>
  <si>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</si>
  <si>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</si>
  <si>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</si>
  <si>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</si>
  <si>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</si>
  <si>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</si>
  <si>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</si>
  <si>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</si>
  <si>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</si>
  <si>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</si>
  <si>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</si>
  <si>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</si>
  <si>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</si>
  <si>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</si>
  <si>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</si>
  <si>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</si>
  <si>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</si>
  <si>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</si>
  <si>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</si>
  <si>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</si>
  <si>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</si>
  <si>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</si>
  <si>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</si>
  <si>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</si>
  <si>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</si>
  <si>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</si>
  <si>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</si>
  <si>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</si>
  <si>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</si>
  <si>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</si>
  <si>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</si>
  <si>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</si>
  <si>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</si>
  <si>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</si>
  <si>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</si>
  <si>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</si>
  <si>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</si>
  <si>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</si>
  <si>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</si>
  <si>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</si>
  <si>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</si>
  <si>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</si>
  <si>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</si>
  <si>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</si>
  <si>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</si>
  <si>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</si>
  <si>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</si>
  <si>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</si>
  <si>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</si>
  <si>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</si>
  <si>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</si>
  <si>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</si>
  <si>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</si>
  <si>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</si>
  <si>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</si>
  <si>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</si>
  <si>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</si>
  <si>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</si>
  <si>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</si>
  <si>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</si>
  <si>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</si>
  <si>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</si>
  <si>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</si>
  <si>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</si>
  <si>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</si>
  <si>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</si>
  <si>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</si>
  <si>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</si>
  <si>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</si>
  <si>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</si>
  <si>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</si>
  <si>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</si>
  <si>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</si>
  <si>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</si>
  <si>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</si>
  <si>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</si>
  <si>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</si>
  <si>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</si>
  <si>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</si>
  <si>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</si>
  <si>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</si>
  <si>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</si>
  <si>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</si>
  <si>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</si>
  <si>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</si>
  <si>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</si>
  <si>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</si>
  <si>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</si>
  <si>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</si>
  <si>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</si>
  <si>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</si>
  <si>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</si>
  <si>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</si>
  <si>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</si>
  <si>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</si>
  <si>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</si>
  <si>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</si>
  <si>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</si>
  <si>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</si>
  <si>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</si>
  <si>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</si>
  <si>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</si>
  <si>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</si>
  <si>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</si>
  <si>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</si>
  <si>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</si>
  <si>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</si>
  <si>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</si>
  <si>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</si>
  <si>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</si>
  <si>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</si>
  <si>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</si>
  <si>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</si>
  <si>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</si>
  <si>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</si>
  <si>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</si>
  <si>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</si>
  <si>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</si>
  <si>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</si>
  <si>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</si>
  <si>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</si>
  <si>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</si>
  <si>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</si>
  <si>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</si>
  <si>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</si>
  <si>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</si>
  <si>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</si>
  <si>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</si>
  <si>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</si>
  <si>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</si>
  <si>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</si>
  <si>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</si>
  <si>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</si>
  <si>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</si>
  <si>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</si>
  <si>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</si>
  <si>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</si>
  <si>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</si>
  <si>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</si>
  <si>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</si>
  <si>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</si>
  <si>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</si>
  <si>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</si>
  <si>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</si>
  <si>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</si>
  <si>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</si>
  <si>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</si>
  <si>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</si>
  <si>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</si>
  <si>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</si>
  <si>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</si>
  <si>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</si>
  <si>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</si>
  <si>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</si>
  <si>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</si>
  <si>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</si>
  <si>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</si>
  <si>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</si>
  <si>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</si>
  <si>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</si>
  <si>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</si>
  <si>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</si>
  <si>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</si>
  <si>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</si>
  <si>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</si>
  <si>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</si>
  <si>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</si>
  <si>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</si>
  <si>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</si>
  <si>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</si>
  <si>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</si>
  <si>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</si>
  <si>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</si>
  <si>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</si>
  <si>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</si>
  <si>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</si>
  <si>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</si>
  <si>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</si>
  <si>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</si>
  <si>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</si>
  <si>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</si>
  <si>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</si>
  <si>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</si>
  <si>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</si>
  <si>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</si>
  <si>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</si>
  <si>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</si>
  <si>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</si>
  <si>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</si>
  <si>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</si>
  <si>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</si>
  <si>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</si>
  <si>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</si>
  <si>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</si>
  <si>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</si>
  <si>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</si>
  <si>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</si>
  <si>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</si>
  <si>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</si>
  <si>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</si>
  <si>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</si>
  <si>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</si>
  <si>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</si>
  <si>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</si>
  <si>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</si>
  <si>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</si>
  <si>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</si>
  <si>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</si>
  <si>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</si>
  <si>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</si>
  <si>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</si>
  <si>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</si>
  <si>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</si>
  <si>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</si>
  <si>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</si>
  <si>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</si>
  <si>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</si>
  <si>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</si>
  <si>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</si>
  <si>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</si>
  <si>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</si>
  <si>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</si>
  <si>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</si>
  <si>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</si>
  <si>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</si>
  <si>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</si>
  <si>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</si>
  <si>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</si>
  <si>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</si>
  <si>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</si>
  <si>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</si>
  <si>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</si>
  <si>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</si>
  <si>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</si>
  <si>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</si>
  <si>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</si>
  <si>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</si>
  <si>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</si>
  <si>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</si>
  <si>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</si>
  <si>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</si>
  <si>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</si>
  <si>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</si>
  <si>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</si>
  <si>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</si>
  <si>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</si>
  <si>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</si>
  <si>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</si>
  <si>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</si>
  <si>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</si>
  <si>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</si>
  <si>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</si>
  <si>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</si>
  <si>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</si>
  <si>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</si>
  <si>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</si>
  <si>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</si>
  <si>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</si>
  <si>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</si>
  <si>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</si>
  <si>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</si>
  <si>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</si>
  <si>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</si>
  <si>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</si>
  <si>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</si>
  <si>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</si>
  <si>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</si>
  <si>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</si>
  <si>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</si>
  <si>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</si>
  <si>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</si>
  <si>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</si>
  <si>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</si>
  <si>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</si>
  <si>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</si>
  <si>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</si>
  <si>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</si>
  <si>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</si>
  <si>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</si>
  <si>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</si>
  <si>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</si>
  <si>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</si>
  <si>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</si>
  <si>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</si>
  <si>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</si>
  <si>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</si>
  <si>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</si>
  <si>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</si>
  <si>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</si>
  <si>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</si>
  <si>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</si>
  <si>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</si>
  <si>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</si>
  <si>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</si>
  <si>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</si>
  <si>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</si>
  <si>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</si>
  <si>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</si>
  <si>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</si>
  <si>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</si>
  <si>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</si>
  <si>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</si>
  <si>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</si>
  <si>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</si>
  <si>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</si>
  <si>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</si>
  <si>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</si>
  <si>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</si>
  <si>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</si>
  <si>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</si>
  <si>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</si>
  <si>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</si>
  <si>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</si>
  <si>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</si>
  <si>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</si>
  <si>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</si>
  <si>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</si>
  <si>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</si>
  <si>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</si>
  <si>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</si>
  <si>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</si>
  <si>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</si>
  <si>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</si>
  <si>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</si>
  <si>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</si>
  <si>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</si>
  <si>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</si>
  <si>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</si>
  <si>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</si>
  <si>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</si>
  <si>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</si>
  <si>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</si>
  <si>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</si>
  <si>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</si>
  <si>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</si>
  <si>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</si>
  <si>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</si>
  <si>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</si>
  <si>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</si>
  <si>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</si>
  <si>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</si>
  <si>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</si>
  <si>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</si>
  <si>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</si>
  <si>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</si>
  <si>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</si>
  <si>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</si>
  <si>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</si>
  <si>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</si>
  <si>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</si>
  <si>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</si>
  <si>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</si>
  <si>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</si>
  <si>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</si>
  <si>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</si>
  <si>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</si>
  <si>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</si>
  <si>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</si>
  <si>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</si>
  <si>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</si>
  <si>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</si>
  <si>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</si>
  <si>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</si>
  <si>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</si>
  <si>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</si>
  <si>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</si>
  <si>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</si>
  <si>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</si>
  <si>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</si>
  <si>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</si>
  <si>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</si>
  <si>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</si>
  <si>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</si>
  <si>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</si>
  <si>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</si>
  <si>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</si>
  <si>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</si>
  <si>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</si>
  <si>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</si>
  <si>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</si>
  <si>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</si>
  <si>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</si>
  <si>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</si>
  <si>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</si>
  <si>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</si>
  <si>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</si>
  <si>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</si>
  <si>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</si>
  <si>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</si>
  <si>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</si>
  <si>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</si>
  <si>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</si>
  <si>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</si>
  <si>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</si>
  <si>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</si>
  <si>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</si>
  <si>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</si>
  <si>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</si>
  <si>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</si>
  <si>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</si>
  <si>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</si>
  <si>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</si>
  <si>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</si>
  <si>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</si>
  <si>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</si>
  <si>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</si>
  <si>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</si>
  <si>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</si>
  <si>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</si>
  <si>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</si>
  <si>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</si>
  <si>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</si>
  <si>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</si>
  <si>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</si>
  <si>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</si>
  <si>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</si>
  <si>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</si>
  <si>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</si>
  <si>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</si>
  <si>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</si>
  <si>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</si>
  <si>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</si>
  <si>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</si>
  <si>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</si>
  <si>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</si>
  <si>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</si>
  <si>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</si>
  <si>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</si>
  <si>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</si>
  <si>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</si>
  <si>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</si>
  <si>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</si>
  <si>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</si>
  <si>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</si>
  <si>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</si>
  <si>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</si>
  <si>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</si>
  <si>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</si>
  <si>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</si>
  <si>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</si>
  <si>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</si>
  <si>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</si>
  <si>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</si>
  <si>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</si>
  <si>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</si>
  <si>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</si>
  <si>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</si>
  <si>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</si>
  <si>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</si>
  <si>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</si>
  <si>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</si>
  <si>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</si>
  <si>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</si>
  <si>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</si>
  <si>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</si>
  <si>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</si>
  <si>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</si>
  <si>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</si>
  <si>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</si>
  <si>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</si>
  <si>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</si>
  <si>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</si>
  <si>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</si>
  <si>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</si>
  <si>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</si>
  <si>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</si>
  <si>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</si>
  <si>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</si>
  <si>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</si>
  <si>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</si>
  <si>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</si>
  <si>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</si>
  <si>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</si>
  <si>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</si>
  <si>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</si>
  <si>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</si>
  <si>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</si>
  <si>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</si>
  <si>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</si>
  <si>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</si>
  <si>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</si>
  <si>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</si>
  <si>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</si>
  <si>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</si>
  <si>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</si>
  <si>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</si>
  <si>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</si>
  <si>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</si>
  <si>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</si>
  <si>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</si>
  <si>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</si>
  <si>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</si>
  <si>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</si>
  <si>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</si>
  <si>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</si>
  <si>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</si>
  <si>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</si>
  <si>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</si>
  <si>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</si>
  <si>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</si>
  <si>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</si>
  <si>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</si>
  <si>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</si>
  <si>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</si>
  <si>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</si>
  <si>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</si>
  <si>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</si>
  <si>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</si>
  <si>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</si>
  <si>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</si>
  <si>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</si>
  <si>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</si>
  <si>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</si>
  <si>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</si>
  <si>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</si>
  <si>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</si>
  <si>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</si>
  <si>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</si>
  <si>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</si>
  <si>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</si>
  <si>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</si>
  <si>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</si>
  <si>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</si>
  <si>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</si>
  <si>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</si>
  <si>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</si>
  <si>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</si>
  <si>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</si>
  <si>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</si>
  <si>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</si>
  <si>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</si>
  <si>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</si>
  <si>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</si>
  <si>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</si>
  <si>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</si>
  <si>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</si>
  <si>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</si>
  <si>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</si>
  <si>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</si>
  <si>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</si>
  <si>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</si>
  <si>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</si>
  <si>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</si>
  <si>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</si>
  <si>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</si>
  <si>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</si>
  <si>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</si>
  <si>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</si>
  <si>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</si>
  <si>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</si>
  <si>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</si>
  <si>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</si>
  <si>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</si>
  <si>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</si>
  <si>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</si>
  <si>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</si>
  <si>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</si>
  <si>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</si>
  <si>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</si>
  <si>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</si>
  <si>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</si>
  <si>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</si>
  <si>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</si>
  <si>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</si>
  <si>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</si>
  <si>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</si>
  <si>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</si>
  <si>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</si>
  <si>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</si>
  <si>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</si>
  <si>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</si>
  <si>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</si>
  <si>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</si>
  <si>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</si>
  <si>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</si>
  <si>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</si>
  <si>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</si>
  <si>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</si>
  <si>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</si>
  <si>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</si>
  <si>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</si>
  <si>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</si>
  <si>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</si>
  <si>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</si>
  <si>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</si>
  <si>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</si>
  <si>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</si>
  <si>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</si>
  <si>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</si>
  <si>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</si>
  <si>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</si>
  <si>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</si>
  <si>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</si>
  <si>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</si>
  <si>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</si>
  <si>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</si>
  <si>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</si>
  <si>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</si>
  <si>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</si>
  <si>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</si>
  <si>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</si>
  <si>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</si>
  <si>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</si>
  <si>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</si>
  <si>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</si>
  <si>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</si>
  <si>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</si>
  <si>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</si>
  <si>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</si>
  <si>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</si>
  <si>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</si>
  <si>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</si>
  <si>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</si>
  <si>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</si>
  <si>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</si>
  <si>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</si>
  <si>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</si>
  <si>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</si>
  <si>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</si>
  <si>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</si>
  <si>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</si>
  <si>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</si>
  <si>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</si>
  <si>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</si>
  <si>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</si>
  <si>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</si>
  <si>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</si>
  <si>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</si>
  <si>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</si>
  <si>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</si>
  <si>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</si>
  <si>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</si>
  <si>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</si>
  <si>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</si>
  <si>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</si>
  <si>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</si>
  <si>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</si>
  <si>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</si>
  <si>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</si>
  <si>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</si>
  <si>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</si>
  <si>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</si>
  <si>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</si>
  <si>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</si>
  <si>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</si>
  <si>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</si>
  <si>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</si>
  <si>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</si>
  <si>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</si>
  <si>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</si>
  <si>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</si>
  <si>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</si>
  <si>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</si>
  <si>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</si>
  <si>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</si>
  <si>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</si>
  <si>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</si>
  <si>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</si>
  <si>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</si>
  <si>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</si>
  <si>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</si>
  <si>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</si>
  <si>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</si>
  <si>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</si>
  <si>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</si>
  <si>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</si>
  <si>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</si>
  <si>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</si>
  <si>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</si>
  <si>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</si>
  <si>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</si>
  <si>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</si>
  <si>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</si>
  <si>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</si>
  <si>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</si>
  <si>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</si>
  <si>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</si>
  <si>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</si>
  <si>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</si>
  <si>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</si>
  <si>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</si>
  <si>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</si>
  <si>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</si>
  <si>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</si>
  <si>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</si>
  <si>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</si>
  <si>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</si>
  <si>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</si>
  <si>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</si>
  <si>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</si>
  <si>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</si>
  <si>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</si>
  <si>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</si>
  <si>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</si>
  <si>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</si>
  <si>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</si>
  <si>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</si>
  <si>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</si>
  <si>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</si>
  <si>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</si>
  <si>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</si>
  <si>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</si>
  <si>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</si>
  <si>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</si>
  <si>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</si>
  <si>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</si>
  <si>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</si>
  <si>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</si>
  <si>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</si>
  <si>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</si>
  <si>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</si>
  <si>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</si>
  <si>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</si>
  <si>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</si>
  <si>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</si>
  <si>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</si>
  <si>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</si>
  <si>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</si>
  <si>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</si>
  <si>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</si>
  <si>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</si>
  <si>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</si>
  <si>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</si>
  <si>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</si>
  <si>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</si>
  <si>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</si>
  <si>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</si>
  <si>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</si>
  <si>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</si>
  <si>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</si>
  <si>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</si>
  <si>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</si>
  <si>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</si>
  <si>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</si>
  <si>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</si>
  <si>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</si>
  <si>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</si>
  <si>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</si>
  <si>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</si>
  <si>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</si>
  <si>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</si>
  <si>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</si>
  <si>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</si>
  <si>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</si>
  <si>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</si>
  <si>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</si>
  <si>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</si>
  <si>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</si>
  <si>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</si>
  <si>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</si>
  <si>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</si>
  <si>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</si>
  <si>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</si>
  <si>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</si>
  <si>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</si>
  <si>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</si>
  <si>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</si>
  <si>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</si>
  <si>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</si>
  <si>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</si>
  <si>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</si>
  <si>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</si>
  <si>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</si>
  <si>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</si>
  <si>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</si>
  <si>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</si>
  <si>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</si>
  <si>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</si>
  <si>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</si>
  <si>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</si>
  <si>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</si>
  <si>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</si>
  <si>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</si>
  <si>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</si>
  <si>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</si>
  <si>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</si>
  <si>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</si>
  <si>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</si>
  <si>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</si>
  <si>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</si>
  <si>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</si>
  <si>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</si>
  <si>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</si>
  <si>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</si>
  <si>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</si>
  <si>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</si>
  <si>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</si>
  <si>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</si>
  <si>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</si>
  <si>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</si>
  <si>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</si>
  <si>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</si>
  <si>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</si>
  <si>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</si>
  <si>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</si>
  <si>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</si>
  <si>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</si>
  <si>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</si>
  <si>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</si>
  <si>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</si>
  <si>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</si>
  <si>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</si>
  <si>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</si>
  <si>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</si>
  <si>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</si>
  <si>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</si>
  <si>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</si>
  <si>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</si>
  <si>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</si>
  <si>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</si>
  <si>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</si>
  <si>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</si>
  <si>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</si>
  <si>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</si>
  <si>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</si>
  <si>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</si>
  <si>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</si>
  <si>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</si>
  <si>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</si>
  <si>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</si>
  <si>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</si>
  <si>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</si>
  <si>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</si>
  <si>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</si>
  <si>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</si>
  <si>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</si>
  <si>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</si>
  <si>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</si>
  <si>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</si>
  <si>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</si>
  <si>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</si>
  <si>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</si>
  <si>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</si>
  <si>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</si>
  <si>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</si>
  <si>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</si>
  <si>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</si>
  <si>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</si>
  <si>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</si>
  <si>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</si>
  <si>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</si>
  <si>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</si>
  <si>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</si>
  <si>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</si>
  <si>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</si>
  <si>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</si>
  <si>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</si>
  <si>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</si>
  <si>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</si>
  <si>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</si>
  <si>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</si>
  <si>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</si>
  <si>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</si>
  <si>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</si>
  <si>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</si>
  <si>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</si>
  <si>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</si>
  <si>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</si>
  <si>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</si>
  <si>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</si>
  <si>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</si>
  <si>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</si>
  <si>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</si>
  <si>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</si>
  <si>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</si>
  <si>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</si>
  <si>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</si>
  <si>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</si>
  <si>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</si>
  <si>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</si>
  <si>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</si>
  <si>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</si>
  <si>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</si>
  <si>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</si>
  <si>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</si>
  <si>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</si>
  <si>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</si>
  <si>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</si>
  <si>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</si>
  <si>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</si>
  <si>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</si>
  <si>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</si>
  <si>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</si>
  <si>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</si>
  <si>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</si>
  <si>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</si>
  <si>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</si>
  <si>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</si>
  <si>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</si>
  <si>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</si>
  <si>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</si>
  <si>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</si>
  <si>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</si>
  <si>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</si>
  <si>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</si>
  <si>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</si>
  <si>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</si>
  <si>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</si>
  <si>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</si>
  <si>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</si>
  <si>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</si>
  <si>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</si>
  <si>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</si>
  <si>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</si>
  <si>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</si>
  <si>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</si>
  <si>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</si>
  <si>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</si>
  <si>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</si>
  <si>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</si>
  <si>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</si>
  <si>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</si>
  <si>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</si>
  <si>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</si>
  <si>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</si>
  <si>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</si>
  <si>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</si>
  <si>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</si>
  <si>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</si>
  <si>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</si>
  <si>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</si>
  <si>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</si>
  <si>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</si>
  <si>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</si>
  <si>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</si>
  <si>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</si>
  <si>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</si>
  <si>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</si>
  <si>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</si>
  <si>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</si>
  <si>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</si>
  <si>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</si>
  <si>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</si>
  <si>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</si>
  <si>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</si>
  <si>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</si>
  <si>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</si>
  <si>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</si>
  <si>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</si>
  <si>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</si>
  <si>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</si>
  <si>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</si>
  <si>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</si>
  <si>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</si>
  <si>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</si>
  <si>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</si>
  <si>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</si>
  <si>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</si>
  <si>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</si>
  <si>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</si>
  <si>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</si>
  <si>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</si>
  <si>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</si>
  <si>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</si>
  <si>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</si>
  <si>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</si>
  <si>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</si>
  <si>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</si>
  <si>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</si>
  <si>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</si>
  <si>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</si>
  <si>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</si>
  <si>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</si>
  <si>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</si>
  <si>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</si>
  <si>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</si>
  <si>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</si>
  <si>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</si>
  <si>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</si>
  <si>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</si>
  <si>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</si>
  <si>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</si>
  <si>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</si>
  <si>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</si>
  <si>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</si>
  <si>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</si>
  <si>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</si>
  <si>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</si>
  <si>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</si>
  <si>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</si>
  <si>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</si>
  <si>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</si>
  <si>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</si>
  <si>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</si>
  <si>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</si>
  <si>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</si>
  <si>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</si>
  <si>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</si>
  <si>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</si>
  <si>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</si>
  <si>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</si>
  <si>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</si>
  <si>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</si>
  <si>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</si>
  <si>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</si>
  <si>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</si>
  <si>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</si>
  <si>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</si>
  <si>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</si>
  <si>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</si>
  <si>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</si>
  <si>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</si>
  <si>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</si>
  <si>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</si>
  <si>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</si>
  <si>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</si>
  <si>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</si>
  <si>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</si>
  <si>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</si>
  <si>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</si>
  <si>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</si>
  <si>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</si>
  <si>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</si>
  <si>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</si>
  <si>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</si>
  <si>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</si>
  <si>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</si>
  <si>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</si>
  <si>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</si>
  <si>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</si>
  <si>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</si>
  <si>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</si>
  <si>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</si>
  <si>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</si>
  <si>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</si>
  <si>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</si>
  <si>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</si>
  <si>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</si>
  <si>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</si>
  <si>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</si>
  <si>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</si>
  <si>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</si>
  <si>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</si>
  <si>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</si>
  <si>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</si>
  <si>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</si>
  <si>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</si>
  <si>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</si>
  <si>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</si>
  <si>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</si>
  <si>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</si>
  <si>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</si>
  <si>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</si>
  <si>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</si>
  <si>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</si>
  <si>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</si>
  <si>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</si>
  <si>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</si>
  <si>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</si>
  <si>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</si>
  <si>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</si>
  <si>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</si>
  <si>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</si>
  <si>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</si>
  <si>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</si>
  <si>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</si>
  <si>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</si>
  <si>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</si>
  <si>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</si>
  <si>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</si>
  <si>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</si>
  <si>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</si>
  <si>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</si>
  <si>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</si>
  <si>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</si>
  <si>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</si>
  <si>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</si>
  <si>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</si>
  <si>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</si>
  <si>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</si>
  <si>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</si>
  <si>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</si>
  <si>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</si>
  <si>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</si>
  <si>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</si>
  <si>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</si>
  <si>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</si>
  <si>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</si>
  <si>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</si>
  <si>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</si>
  <si>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</si>
  <si>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</si>
  <si>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</si>
  <si>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</si>
  <si>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</si>
  <si>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</si>
  <si>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</si>
  <si>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</si>
  <si>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</si>
  <si>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</si>
  <si>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</si>
  <si>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</si>
  <si>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</si>
  <si>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</si>
  <si>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</si>
  <si>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</si>
  <si>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</si>
  <si>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</si>
  <si>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</si>
  <si>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</si>
  <si>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</si>
  <si>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</si>
  <si>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</si>
  <si>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</si>
  <si>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</si>
  <si>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</si>
  <si>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</si>
  <si>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</si>
  <si>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</si>
  <si>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</si>
  <si>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</si>
  <si>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</si>
  <si>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</si>
  <si>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</si>
  <si>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</si>
  <si>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</si>
  <si>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</si>
  <si>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</si>
  <si>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</si>
  <si>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</si>
  <si>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</si>
  <si>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</si>
  <si>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</si>
  <si>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</si>
  <si>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</si>
  <si>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</si>
  <si>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</si>
  <si>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</si>
  <si>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</si>
  <si>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</si>
  <si>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</si>
  <si>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</si>
  <si>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</si>
  <si>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</si>
  <si>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</si>
  <si>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</si>
  <si>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</si>
  <si>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</si>
  <si>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</si>
  <si>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</si>
  <si>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</si>
  <si>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</si>
  <si>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</si>
  <si>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</si>
  <si>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</si>
  <si>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</si>
  <si>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</si>
  <si>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</si>
  <si>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</si>
  <si>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</si>
  <si>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</si>
  <si>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</si>
  <si>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</si>
  <si>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</si>
  <si>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</si>
  <si>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</si>
  <si>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</si>
  <si>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</si>
  <si>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</si>
  <si>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</si>
  <si>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</si>
  <si>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</si>
  <si>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</si>
  <si>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</si>
  <si>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</si>
  <si>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</si>
  <si>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</si>
  <si>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</si>
  <si>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</si>
  <si>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</si>
  <si>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</si>
  <si>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</si>
  <si>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</si>
  <si>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</si>
  <si>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</si>
  <si>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</si>
  <si>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</si>
  <si>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</si>
  <si>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</si>
  <si>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</si>
  <si>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</si>
  <si>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</si>
  <si>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</si>
  <si>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</si>
  <si>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</si>
  <si>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</si>
  <si>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</si>
  <si>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</si>
  <si>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</si>
  <si>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</si>
  <si>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</si>
  <si>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</si>
  <si>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</si>
  <si>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</si>
  <si>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</si>
  <si>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</si>
  <si>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</si>
  <si>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</si>
  <si>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</si>
  <si>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</si>
  <si>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</si>
  <si>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</si>
  <si>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</si>
  <si>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</si>
  <si>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</si>
  <si>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</si>
  <si>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</si>
  <si>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</si>
  <si>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</si>
  <si>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</si>
  <si>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</si>
  <si>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</si>
  <si>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</si>
  <si>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</si>
  <si>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</si>
  <si>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</si>
  <si>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</si>
  <si>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</si>
  <si>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</si>
  <si>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</si>
  <si>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</si>
  <si>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</si>
  <si>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</si>
  <si>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</si>
  <si>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</si>
  <si>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</si>
  <si>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</si>
  <si>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</si>
  <si>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</si>
  <si>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</si>
  <si>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</si>
  <si>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</si>
  <si>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</si>
  <si>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</si>
  <si>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</si>
  <si>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</si>
  <si>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</si>
  <si>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</si>
  <si>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</si>
  <si>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</si>
  <si>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</si>
  <si>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</si>
  <si>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</si>
  <si>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</si>
  <si>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</si>
  <si>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</si>
  <si>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</si>
  <si>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</si>
  <si>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</si>
  <si>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</si>
  <si>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</si>
  <si>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</si>
  <si>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</si>
  <si>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</si>
  <si>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</si>
  <si>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</si>
  <si>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</si>
  <si>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</si>
  <si>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</si>
  <si>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</si>
  <si>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</si>
  <si>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</si>
  <si>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</si>
  <si>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</si>
  <si>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</si>
  <si>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</si>
  <si>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</si>
  <si>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</si>
  <si>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</si>
  <si>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</si>
  <si>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</si>
  <si>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</si>
  <si>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</si>
  <si>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</si>
  <si>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</si>
  <si>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</si>
  <si>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</si>
  <si>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</si>
  <si>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</si>
  <si>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</si>
  <si>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</si>
  <si>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</si>
  <si>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</si>
  <si>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</si>
  <si>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</si>
  <si>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</si>
  <si>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</si>
  <si>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</si>
  <si>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</si>
  <si>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</si>
  <si>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</si>
  <si>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</si>
  <si>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</si>
  <si>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</si>
  <si>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</si>
  <si>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</si>
  <si>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</si>
  <si>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</si>
  <si>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</si>
  <si>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</si>
  <si>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</si>
  <si>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</si>
  <si>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</si>
  <si>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</si>
  <si>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</si>
  <si>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</si>
  <si>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</si>
  <si>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</si>
  <si>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</si>
  <si>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</si>
  <si>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</si>
  <si>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</si>
  <si>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</si>
  <si>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</si>
  <si>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</si>
  <si>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</si>
  <si>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</si>
  <si>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</si>
  <si>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</si>
  <si>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</si>
  <si>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</si>
  <si>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</si>
  <si>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</si>
  <si>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</si>
  <si>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</si>
  <si>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</si>
  <si>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</si>
  <si>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</si>
  <si>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</si>
  <si>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</si>
  <si>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</si>
  <si>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</si>
  <si>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</si>
  <si>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</si>
  <si>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</si>
  <si>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</si>
  <si>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</si>
  <si>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</si>
  <si>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</si>
  <si>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</si>
  <si>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</si>
  <si>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</si>
  <si>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</si>
  <si>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</si>
  <si>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</si>
  <si>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</si>
  <si>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</si>
  <si>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</si>
  <si>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</si>
  <si>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</si>
  <si>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</si>
  <si>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</si>
  <si>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</si>
  <si>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</si>
  <si>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</si>
  <si>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</si>
  <si>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</si>
  <si>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</si>
  <si>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</si>
  <si>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</si>
  <si>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</si>
  <si>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</si>
  <si>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</si>
  <si>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</si>
  <si>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</si>
  <si>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</si>
  <si>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</si>
  <si>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</si>
  <si>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</si>
  <si>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</si>
  <si>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</si>
  <si>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</si>
  <si>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</si>
  <si>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</si>
  <si>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</si>
  <si>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</si>
  <si>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</si>
  <si>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</si>
  <si>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</si>
  <si>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</si>
  <si>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</si>
  <si>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</si>
  <si>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</si>
  <si>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</si>
  <si>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</si>
  <si>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</si>
  <si>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</si>
  <si>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</si>
  <si>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</si>
  <si>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</si>
  <si>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</si>
  <si>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</si>
  <si>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</si>
  <si>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</si>
  <si>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</si>
  <si>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</si>
  <si>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</si>
  <si>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</si>
  <si>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</si>
  <si>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</si>
  <si>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</si>
  <si>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</si>
  <si>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</si>
  <si>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</si>
  <si>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</si>
  <si>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</si>
  <si>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</si>
  <si>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</si>
  <si>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</si>
  <si>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</si>
  <si>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</si>
  <si>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</si>
  <si>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</si>
  <si>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</si>
  <si>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</si>
  <si>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</si>
  <si>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</si>
  <si>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</si>
  <si>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</si>
  <si>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</si>
  <si>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</si>
  <si>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</si>
  <si>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</si>
  <si>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</si>
  <si>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</si>
  <si>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</si>
  <si>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</si>
  <si>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</si>
  <si>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</si>
  <si>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</si>
  <si>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</si>
  <si>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</si>
  <si>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</si>
  <si>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</si>
  <si>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</si>
  <si>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</si>
  <si>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</si>
  <si>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</si>
  <si>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</si>
  <si>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</si>
  <si>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</si>
  <si>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</si>
  <si>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</si>
  <si>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</si>
  <si>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</si>
  <si>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</si>
  <si>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</si>
  <si>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</si>
  <si>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</si>
  <si>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</si>
  <si>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</si>
  <si>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</si>
  <si>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</si>
  <si>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</si>
  <si>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</si>
  <si>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</si>
  <si>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</si>
  <si>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</si>
  <si>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</si>
  <si>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</si>
  <si>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</si>
  <si>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</si>
  <si>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</si>
  <si>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</si>
  <si>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</si>
  <si>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</si>
  <si>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</si>
  <si>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</si>
  <si>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</si>
  <si>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</si>
  <si>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</si>
  <si>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</si>
  <si>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</si>
  <si>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</si>
  <si>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</si>
  <si>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</si>
  <si>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</si>
  <si>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</si>
  <si>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</si>
  <si>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</si>
  <si>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</si>
  <si>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</si>
  <si>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</si>
  <si>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</si>
  <si>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</si>
  <si>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</si>
  <si>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</si>
  <si>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</si>
  <si>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</si>
  <si>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</si>
  <si>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</si>
  <si>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</si>
  <si>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</si>
  <si>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</si>
  <si>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</si>
  <si>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</si>
  <si>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</si>
  <si>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</si>
  <si>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</si>
  <si>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</si>
  <si>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</si>
  <si>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</si>
  <si>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</si>
  <si>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</si>
  <si>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</si>
  <si>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</si>
  <si>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</si>
  <si>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</si>
  <si>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</si>
  <si>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</si>
  <si>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</si>
  <si>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</si>
  <si>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</si>
  <si>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</si>
  <si>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</si>
  <si>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</si>
  <si>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</si>
  <si>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</si>
  <si>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</si>
  <si>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</si>
  <si>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</si>
  <si>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</si>
  <si>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</si>
  <si>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</si>
  <si>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</si>
  <si>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</si>
  <si>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</si>
  <si>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</si>
  <si>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</si>
  <si>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</si>
  <si>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</si>
  <si>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</si>
  <si>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</si>
  <si>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</si>
  <si>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</si>
  <si>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</si>
  <si>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</si>
  <si>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</si>
  <si>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</si>
  <si>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</si>
  <si>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</si>
  <si>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</si>
  <si>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</si>
  <si>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</si>
  <si>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</si>
  <si>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</si>
  <si>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</si>
  <si>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</si>
  <si>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</si>
  <si>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</si>
  <si>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</si>
  <si>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</si>
  <si>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</si>
  <si>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</si>
  <si>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</si>
  <si>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</si>
  <si>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</si>
  <si>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</si>
  <si>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</si>
  <si>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</si>
  <si>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</si>
  <si>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</si>
  <si>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</si>
  <si>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</si>
  <si>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</si>
  <si>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</si>
  <si>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</si>
  <si>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</si>
  <si>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</si>
  <si>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</si>
  <si>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</si>
  <si>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</si>
  <si>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</si>
  <si>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</si>
  <si>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</si>
  <si>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</si>
  <si>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</si>
  <si>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</si>
  <si>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</si>
  <si>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</si>
  <si>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</si>
  <si>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</si>
  <si>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</si>
  <si>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</si>
  <si>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</si>
  <si>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</si>
  <si>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</si>
  <si>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</si>
  <si>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</si>
  <si>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</si>
  <si>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</si>
  <si>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</si>
  <si>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</si>
  <si>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</si>
  <si>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</si>
  <si>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</si>
  <si>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</si>
  <si>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</si>
  <si>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</si>
  <si>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</si>
  <si>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</si>
  <si>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</si>
  <si>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</si>
  <si>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</si>
  <si>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</si>
  <si>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</si>
  <si>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</si>
  <si>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</si>
  <si>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</si>
  <si>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</si>
  <si>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</si>
  <si>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</si>
  <si>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</si>
  <si>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</si>
  <si>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</si>
  <si>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</si>
  <si>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</si>
  <si>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</si>
  <si>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</si>
  <si>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</si>
  <si>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</si>
  <si>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</si>
  <si>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</si>
  <si>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</si>
  <si>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</si>
  <si>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</si>
  <si>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</si>
  <si>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</si>
  <si>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</si>
  <si>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</si>
  <si>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</si>
  <si>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</si>
  <si>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</si>
  <si>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</si>
  <si>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</si>
  <si>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</si>
  <si>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</si>
  <si>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</si>
  <si>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</si>
  <si>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</si>
  <si>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</si>
  <si>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</si>
  <si>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</si>
  <si>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</si>
  <si>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</si>
  <si>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</si>
  <si>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</si>
  <si>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</si>
  <si>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</si>
  <si>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</si>
  <si>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</si>
  <si>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</si>
  <si>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</si>
  <si>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</si>
  <si>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</si>
  <si>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</si>
  <si>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</si>
  <si>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</si>
  <si>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</si>
  <si>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</si>
  <si>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</si>
  <si>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</si>
  <si>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</si>
  <si>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</si>
  <si>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</si>
  <si>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</si>
  <si>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</si>
  <si>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</si>
  <si>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</si>
  <si>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</si>
  <si>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</si>
  <si>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</si>
  <si>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</si>
  <si>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</si>
  <si>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</si>
  <si>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</si>
  <si>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</si>
  <si>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</si>
  <si>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</si>
  <si>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</si>
  <si>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</si>
  <si>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</si>
  <si>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</si>
  <si>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</si>
  <si>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</si>
  <si>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</si>
  <si>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</si>
  <si>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</si>
  <si>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</si>
  <si>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</si>
  <si>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</si>
  <si>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</si>
  <si>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</si>
  <si>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</si>
  <si>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</si>
  <si>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</si>
  <si>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</si>
  <si>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</si>
  <si>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</si>
  <si>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</si>
  <si>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</si>
  <si>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</si>
  <si>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</si>
  <si>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</si>
  <si>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</si>
  <si>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</si>
  <si>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</si>
  <si>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</si>
  <si>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</si>
  <si>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</si>
  <si>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</si>
  <si>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</si>
  <si>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</si>
  <si>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</si>
  <si>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</si>
  <si>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</si>
  <si>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</si>
  <si>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</si>
  <si>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</si>
  <si>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</si>
  <si>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</si>
  <si>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</si>
  <si>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</si>
  <si>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</si>
  <si>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</si>
  <si>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</si>
  <si>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</si>
  <si>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</si>
  <si>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</si>
  <si>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</si>
  <si>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</si>
  <si>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</si>
  <si>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</si>
  <si>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</si>
  <si>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</si>
  <si>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</si>
  <si>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</si>
  <si>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</si>
  <si>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</si>
  <si>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</si>
  <si>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</si>
  <si>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</si>
  <si>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</si>
  <si>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</si>
  <si>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</si>
  <si>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</si>
  <si>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</si>
  <si>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</si>
  <si>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</si>
  <si>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</si>
  <si>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</si>
  <si>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</si>
  <si>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</si>
  <si>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</si>
  <si>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</si>
  <si>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</si>
  <si>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</si>
  <si>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</si>
  <si>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</si>
  <si>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</si>
  <si>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</si>
  <si>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</si>
  <si>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</si>
  <si>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</si>
  <si>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</si>
  <si>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</si>
  <si>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</si>
  <si>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</si>
  <si>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</si>
  <si>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</si>
  <si>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</si>
  <si>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</si>
  <si>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</si>
  <si>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</si>
  <si>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</si>
  <si>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</si>
  <si>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</si>
  <si>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</si>
  <si>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</si>
  <si>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</si>
  <si>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</si>
  <si>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</si>
  <si>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</si>
  <si>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</si>
  <si>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</si>
  <si>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</si>
  <si>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</si>
  <si>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</si>
  <si>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</si>
  <si>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</si>
  <si>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</si>
  <si>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</si>
  <si>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</si>
  <si>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</si>
  <si>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</si>
  <si>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</si>
  <si>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</si>
  <si>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</si>
  <si>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</si>
  <si>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</si>
  <si>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</si>
  <si>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</si>
  <si>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</si>
  <si>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</si>
  <si>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</si>
  <si>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</si>
  <si>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</si>
  <si>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</si>
  <si>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</si>
  <si>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</si>
  <si>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</si>
  <si>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</si>
  <si>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</si>
  <si>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</si>
  <si>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</si>
  <si>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</si>
  <si>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</si>
  <si>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</si>
  <si>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</si>
  <si>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</si>
  <si>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</si>
  <si>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</si>
  <si>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</si>
  <si>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</si>
  <si>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</si>
  <si>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</si>
  <si>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</si>
  <si>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</si>
  <si>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</si>
  <si>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</si>
  <si>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</si>
  <si>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</si>
  <si>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</si>
  <si>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</si>
  <si>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</si>
  <si>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</si>
  <si>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</si>
  <si>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</si>
  <si>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</si>
  <si>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</si>
  <si>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</si>
  <si>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</si>
  <si>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</si>
  <si>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</si>
  <si>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</si>
  <si>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</si>
  <si>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</si>
  <si>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</si>
  <si>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</si>
  <si>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</si>
  <si>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</si>
  <si>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</si>
  <si>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</si>
  <si>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</si>
  <si>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</si>
  <si>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</si>
  <si>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</si>
  <si>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</si>
  <si>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</si>
  <si>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</si>
  <si>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</si>
  <si>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</si>
  <si>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</si>
  <si>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</si>
  <si>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</si>
  <si>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</si>
  <si>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</si>
  <si>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</si>
  <si>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</si>
  <si>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</si>
  <si>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</si>
  <si>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</si>
  <si>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</si>
  <si>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</si>
  <si>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</si>
  <si>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</si>
  <si>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</si>
  <si>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</si>
  <si>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</si>
  <si>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</si>
  <si>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</si>
  <si>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</si>
  <si>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</si>
  <si>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</si>
  <si>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</si>
  <si>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</si>
  <si>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</si>
  <si>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</si>
  <si>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</si>
  <si>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</si>
  <si>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</si>
  <si>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</si>
  <si>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</si>
  <si>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</si>
  <si>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</si>
  <si>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</si>
  <si>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</si>
  <si>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</si>
  <si>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</si>
  <si>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</si>
  <si>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</si>
  <si>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</si>
  <si>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</si>
  <si>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</si>
  <si>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</si>
  <si>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</si>
  <si>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</si>
  <si>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</si>
  <si>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</si>
  <si>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</si>
  <si>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</si>
  <si>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</si>
  <si>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</si>
  <si>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</si>
  <si>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</si>
  <si>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</si>
  <si>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</si>
  <si>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</si>
  <si>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</si>
  <si>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</si>
  <si>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</si>
  <si>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</si>
  <si>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</si>
  <si>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</si>
  <si>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</si>
  <si>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</si>
  <si>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</si>
  <si>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</si>
  <si>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</si>
  <si>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</si>
  <si>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</si>
  <si>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</si>
  <si>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</si>
  <si>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</si>
  <si>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</si>
  <si>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</si>
  <si>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</si>
  <si>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</si>
  <si>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</si>
  <si>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</si>
  <si>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</si>
  <si>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</si>
  <si>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</si>
  <si>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</si>
  <si>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</si>
  <si>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</si>
  <si>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</si>
  <si>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</si>
  <si>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</si>
  <si>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</si>
  <si>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</si>
  <si>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</si>
  <si>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</si>
  <si>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</si>
  <si>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</si>
  <si>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</si>
  <si>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</si>
  <si>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</si>
  <si>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</si>
  <si>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</si>
  <si>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</si>
  <si>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</si>
  <si>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</si>
  <si>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</si>
  <si>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</si>
  <si>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</si>
  <si>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</si>
  <si>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</si>
  <si>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</si>
  <si>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</si>
  <si>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</si>
  <si>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</si>
  <si>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</si>
  <si>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</si>
  <si>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</si>
  <si>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</si>
  <si>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</si>
  <si>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</si>
  <si>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</si>
  <si>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</si>
  <si>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</si>
  <si>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</si>
  <si>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</si>
  <si>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</si>
  <si>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</si>
  <si>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</si>
  <si>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</si>
  <si>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</si>
  <si>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</si>
  <si>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</si>
  <si>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</si>
  <si>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</si>
  <si>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</si>
  <si>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</si>
  <si>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</si>
  <si>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</si>
  <si>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</si>
  <si>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</si>
  <si>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</si>
  <si>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</si>
  <si>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</si>
  <si>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</si>
  <si>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</si>
  <si>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</si>
  <si>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</si>
  <si>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</si>
  <si>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</si>
  <si>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</si>
  <si>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</si>
  <si>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</si>
  <si>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</si>
  <si>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</si>
  <si>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</si>
  <si>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</si>
  <si>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</si>
  <si>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</si>
  <si>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</si>
  <si>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</si>
  <si>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</si>
  <si>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</si>
  <si>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</si>
  <si>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</si>
  <si>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</si>
  <si>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</si>
  <si>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</si>
  <si>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</si>
  <si>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</si>
  <si>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</si>
  <si>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</si>
  <si>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</si>
  <si>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</si>
  <si>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</si>
  <si>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</si>
  <si>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</si>
  <si>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</si>
  <si>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</si>
  <si>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</si>
  <si>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</si>
  <si>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</si>
  <si>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</si>
  <si>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</si>
  <si>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</si>
  <si>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</si>
  <si>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</si>
  <si>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</si>
  <si>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</si>
  <si>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</si>
  <si>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</si>
  <si>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</si>
  <si>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</si>
  <si>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</si>
  <si>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</si>
  <si>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</si>
  <si>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</si>
  <si>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</si>
  <si>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</si>
  <si>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</si>
  <si>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</si>
  <si>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</si>
  <si>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</si>
  <si>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</si>
  <si>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</si>
  <si>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</si>
  <si>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</si>
  <si>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</si>
  <si>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</si>
  <si>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</si>
  <si>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</si>
  <si>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</si>
  <si>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</si>
  <si>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</si>
  <si>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</si>
  <si>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</si>
  <si>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</si>
  <si>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</si>
  <si>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</si>
  <si>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</si>
  <si>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</si>
  <si>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</si>
  <si>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</si>
  <si>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</si>
  <si>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</si>
  <si>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</si>
  <si>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</si>
  <si>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</si>
  <si>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</si>
  <si>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</si>
  <si>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</si>
  <si>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</si>
  <si>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</si>
  <si>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</si>
  <si>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</si>
  <si>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</si>
  <si>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</si>
  <si>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</si>
  <si>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</si>
  <si>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</si>
  <si>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</si>
  <si>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</si>
  <si>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</si>
  <si>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</si>
  <si>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</si>
  <si>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</si>
  <si>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</si>
  <si>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</si>
  <si>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</si>
  <si>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</si>
  <si>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</si>
  <si>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</si>
  <si>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</si>
  <si>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</si>
  <si>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</si>
  <si>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</si>
  <si>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</si>
  <si>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</si>
  <si>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</si>
  <si>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</si>
  <si>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</si>
  <si>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</si>
  <si>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</si>
  <si>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</si>
  <si>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</si>
  <si>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</si>
  <si>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</si>
  <si>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</si>
  <si>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</si>
  <si>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</si>
  <si>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</si>
  <si>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</si>
  <si>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</si>
  <si>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</si>
  <si>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</si>
  <si>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</si>
  <si>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</si>
  <si>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</si>
  <si>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</si>
  <si>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</si>
  <si>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</si>
  <si>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</si>
  <si>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</si>
  <si>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</si>
  <si>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</si>
  <si>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</si>
  <si>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</si>
  <si>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</si>
  <si>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</si>
  <si>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</si>
  <si>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</si>
  <si>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</si>
  <si>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</si>
  <si>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</si>
  <si>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</si>
  <si>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</si>
  <si>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</si>
  <si>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</si>
  <si>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</si>
  <si>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</si>
  <si>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</si>
  <si>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</si>
  <si>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</si>
  <si>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</si>
  <si>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</si>
  <si>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</si>
  <si>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</si>
  <si>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</si>
  <si>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</si>
  <si>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</si>
  <si>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</si>
  <si>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</si>
  <si>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</si>
  <si>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</si>
  <si>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</si>
  <si>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</si>
  <si>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</si>
  <si>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</si>
  <si>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</si>
  <si>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</si>
  <si>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</si>
  <si>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</si>
  <si>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</si>
  <si>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</si>
  <si>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</si>
  <si>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</si>
  <si>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</si>
  <si>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</si>
  <si>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</si>
  <si>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</si>
  <si>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</si>
  <si>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</si>
  <si>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</si>
  <si>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</si>
  <si>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</si>
  <si>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</si>
  <si>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</si>
  <si>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</si>
  <si>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</si>
  <si>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</si>
  <si>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</si>
  <si>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</si>
  <si>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</si>
  <si>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</si>
  <si>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</si>
  <si>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</si>
  <si>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</si>
  <si>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</si>
  <si>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</si>
  <si>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</si>
  <si>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</si>
  <si>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</si>
  <si>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</si>
  <si>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</si>
  <si>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</si>
  <si>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</si>
  <si>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</si>
  <si>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</si>
  <si>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</si>
  <si>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</si>
  <si>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</si>
  <si>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</si>
  <si>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</si>
  <si>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</si>
  <si>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</si>
  <si>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</si>
  <si>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</si>
  <si>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</si>
  <si>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</si>
  <si>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</si>
  <si>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</si>
  <si>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</si>
  <si>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</si>
  <si>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</si>
  <si>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</si>
  <si>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</si>
  <si>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</si>
  <si>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</si>
  <si>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</si>
  <si>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</si>
  <si>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</si>
  <si>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</si>
  <si>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</si>
  <si>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</si>
  <si>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</si>
  <si>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</si>
  <si>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</si>
  <si>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</si>
  <si>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</si>
  <si>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</si>
  <si>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</si>
  <si>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</si>
  <si>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</si>
  <si>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</si>
  <si>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</si>
  <si>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</si>
  <si>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</si>
  <si>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</si>
  <si>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</si>
  <si>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</si>
  <si>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</si>
  <si>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</si>
  <si>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</si>
  <si>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</si>
  <si>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</si>
  <si>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</si>
  <si>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</si>
  <si>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</si>
  <si>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</si>
  <si>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</si>
  <si>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</si>
  <si>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</si>
  <si>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</si>
  <si>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</si>
  <si>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</si>
  <si>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</si>
  <si>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</si>
  <si>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</si>
  <si>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</si>
  <si>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</si>
  <si>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</si>
  <si>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</si>
  <si>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</si>
  <si>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</si>
  <si>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</si>
  <si>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</si>
  <si>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</si>
  <si>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</si>
  <si>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</si>
  <si>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</si>
  <si>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</si>
  <si>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</si>
  <si>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</si>
  <si>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</si>
  <si>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</si>
  <si>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</si>
  <si>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</si>
  <si>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</si>
  <si>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</si>
  <si>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</si>
  <si>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</si>
  <si>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</si>
  <si>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</si>
  <si>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</si>
  <si>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</si>
  <si>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</si>
  <si>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</si>
  <si>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</si>
  <si>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</si>
  <si>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</si>
  <si>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</si>
  <si>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</si>
  <si>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</si>
  <si>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</si>
  <si>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</si>
  <si>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</si>
  <si>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</si>
  <si>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</si>
  <si>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</si>
  <si>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</si>
  <si>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</si>
  <si>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</si>
  <si>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</si>
  <si>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</si>
  <si>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</si>
  <si>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</si>
  <si>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</si>
  <si>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</si>
  <si>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</si>
  <si>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</si>
  <si>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</si>
  <si>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</si>
  <si>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</si>
  <si>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</si>
  <si>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</si>
  <si>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</si>
  <si>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</si>
  <si>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</si>
  <si>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</si>
  <si>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</si>
  <si>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</si>
  <si>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</si>
  <si>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</si>
  <si>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</si>
  <si>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</si>
  <si>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</si>
  <si>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</si>
  <si>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</si>
  <si>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</si>
  <si>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</si>
  <si>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</si>
  <si>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</si>
  <si>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</si>
  <si>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</si>
  <si>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</si>
  <si>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</si>
  <si>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</si>
  <si>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</si>
  <si>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</si>
  <si>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</si>
  <si>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</si>
  <si>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</si>
  <si>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</si>
  <si>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</si>
  <si>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</si>
  <si>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</si>
  <si>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</si>
  <si>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</si>
  <si>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</si>
  <si>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</si>
  <si>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</si>
  <si>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</si>
  <si>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</si>
  <si>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</si>
  <si>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</si>
  <si>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</si>
  <si>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</si>
  <si>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</si>
  <si>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</si>
  <si>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</si>
  <si>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</si>
  <si>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</si>
  <si>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</si>
  <si>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</si>
  <si>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</si>
  <si>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</si>
  <si>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</si>
  <si>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</si>
  <si>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</si>
  <si>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</si>
  <si>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</si>
  <si>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</si>
  <si>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</si>
  <si>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</si>
  <si>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</si>
  <si>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</si>
  <si>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</si>
  <si>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</si>
  <si>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</si>
  <si>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</si>
  <si>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</si>
  <si>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</si>
  <si>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</si>
  <si>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</si>
  <si>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</si>
  <si>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</si>
  <si>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</si>
  <si>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</si>
  <si>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</si>
  <si>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</si>
  <si>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</si>
  <si>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</si>
  <si>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</si>
  <si>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</si>
  <si>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</si>
  <si>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</si>
  <si>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</si>
  <si>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</si>
  <si>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</si>
  <si>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</si>
  <si>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</si>
  <si>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</si>
  <si>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</si>
  <si>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</si>
  <si>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</si>
  <si>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</si>
  <si>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</si>
  <si>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</si>
  <si>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</si>
  <si>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</si>
  <si>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</si>
  <si>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</si>
  <si>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</si>
  <si>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</si>
  <si>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</si>
  <si>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</si>
  <si>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</si>
  <si>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</si>
  <si>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</si>
  <si>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</si>
  <si>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</si>
  <si>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</si>
  <si>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</si>
  <si>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</si>
  <si>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</si>
  <si>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</si>
  <si>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</si>
  <si>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</si>
  <si>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</si>
  <si>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</si>
  <si>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</si>
  <si>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</si>
  <si>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</si>
  <si>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</si>
  <si>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</si>
  <si>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</si>
  <si>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</si>
  <si>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</si>
  <si>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</si>
  <si>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</si>
  <si>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</si>
  <si>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</si>
  <si>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</si>
  <si>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</si>
  <si>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</si>
  <si>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</si>
  <si>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</si>
  <si>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</si>
  <si>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</si>
  <si>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</si>
  <si>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</si>
  <si>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</si>
  <si>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</si>
  <si>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</si>
  <si>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</si>
  <si>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</si>
  <si>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</si>
  <si>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</si>
  <si>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</si>
  <si>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</si>
  <si>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</si>
  <si>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</si>
  <si>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</si>
  <si>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</si>
  <si>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</si>
  <si>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</si>
  <si>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</si>
  <si>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</si>
  <si>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</si>
  <si>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</si>
  <si>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</si>
  <si>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</si>
  <si>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</si>
  <si>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</si>
  <si>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</si>
  <si>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</si>
  <si>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</si>
  <si>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</si>
  <si>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</si>
  <si>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</si>
  <si>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</si>
  <si>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</si>
  <si>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</si>
  <si>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</si>
  <si>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</si>
  <si>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</si>
  <si>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</si>
  <si>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</si>
  <si>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</si>
  <si>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</si>
  <si>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</si>
  <si>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</si>
  <si>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</si>
  <si>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</si>
  <si>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</si>
  <si>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</si>
  <si>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</si>
  <si>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</si>
  <si>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</si>
  <si>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</si>
  <si>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</si>
  <si>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</si>
  <si>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</si>
  <si>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</si>
  <si>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</si>
  <si>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</si>
  <si>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</si>
  <si>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</si>
  <si>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</si>
  <si>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</si>
  <si>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</si>
  <si>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</si>
  <si>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</si>
  <si>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</si>
  <si>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</si>
  <si>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</si>
  <si>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</si>
  <si>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</si>
  <si>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</si>
  <si>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</si>
  <si>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</si>
  <si>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</si>
  <si>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</si>
  <si>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</si>
  <si>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</si>
  <si>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</si>
  <si>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</si>
  <si>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</si>
  <si>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</si>
  <si>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</si>
  <si>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</si>
  <si>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</si>
  <si>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</si>
  <si>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</si>
  <si>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</si>
  <si>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</si>
  <si>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</si>
  <si>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</si>
  <si>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</si>
  <si>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</si>
  <si>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</si>
  <si>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</si>
  <si>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</si>
  <si>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</si>
  <si>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</si>
  <si>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</si>
  <si>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</si>
  <si>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</si>
  <si>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</si>
  <si>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</si>
  <si>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</si>
  <si>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</si>
  <si>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</si>
  <si>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</si>
  <si>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</si>
  <si>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</si>
  <si>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</si>
  <si>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</si>
  <si>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</si>
  <si>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</si>
  <si>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</si>
  <si>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</si>
  <si>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</si>
  <si>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</si>
  <si>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</si>
  <si>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</si>
  <si>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</si>
  <si>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</si>
  <si>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</si>
  <si>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</si>
  <si>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</si>
  <si>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</si>
  <si>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</si>
  <si>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</si>
  <si>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</si>
  <si>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</si>
  <si>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</si>
  <si>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</si>
  <si>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</si>
  <si>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</si>
  <si>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</si>
  <si>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</si>
  <si>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</si>
  <si>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</si>
  <si>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</si>
  <si>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</si>
  <si>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</si>
  <si>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</si>
  <si>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</si>
  <si>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</si>
  <si>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</si>
  <si>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</si>
  <si>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</si>
  <si>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</si>
  <si>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</si>
  <si>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</si>
  <si>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</si>
  <si>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</si>
  <si>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</si>
  <si>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</si>
  <si>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</si>
  <si>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</si>
  <si>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</si>
  <si>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</si>
  <si>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</si>
  <si>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</si>
  <si>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</si>
  <si>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</si>
  <si>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</si>
  <si>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</si>
  <si>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</si>
  <si>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</si>
  <si>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</si>
  <si>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</si>
  <si>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</si>
  <si>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</si>
  <si>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</si>
  <si>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</si>
  <si>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</si>
  <si>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</si>
  <si>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</si>
  <si>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</si>
  <si>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</si>
  <si>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</si>
  <si>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</si>
  <si>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</si>
  <si>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</si>
  <si>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</si>
  <si>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</si>
  <si>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</si>
  <si>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</si>
  <si>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</si>
  <si>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</si>
  <si>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</si>
  <si>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</si>
  <si>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</si>
  <si>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</si>
  <si>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</si>
  <si>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</si>
  <si>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</si>
  <si>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</si>
  <si>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</si>
  <si>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</si>
  <si>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</si>
  <si>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</si>
  <si>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</si>
  <si>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</si>
  <si>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</si>
  <si>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</si>
  <si>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</si>
  <si>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</si>
  <si>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</si>
  <si>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</si>
  <si>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</si>
  <si>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</si>
  <si>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</si>
  <si>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</si>
  <si>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</si>
  <si>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</si>
  <si>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</si>
  <si>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</si>
  <si>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</si>
  <si>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</si>
  <si>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</si>
  <si>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</si>
  <si>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</si>
  <si>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</si>
  <si>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</si>
  <si>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</si>
  <si>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</si>
  <si>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</si>
  <si>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</si>
  <si>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</si>
  <si>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</si>
  <si>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</si>
  <si>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</si>
  <si>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</si>
  <si>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</si>
  <si>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</si>
  <si>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</si>
  <si>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</si>
  <si>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</si>
  <si>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</si>
  <si>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</si>
  <si>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</si>
  <si>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</si>
  <si>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</si>
  <si>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</si>
  <si>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</si>
  <si>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</si>
  <si>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</si>
  <si>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</si>
  <si>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</si>
  <si>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</si>
  <si>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</si>
  <si>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</si>
  <si>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</si>
  <si>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</si>
  <si>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</si>
  <si>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</si>
  <si>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</si>
  <si>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</si>
  <si>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</si>
  <si>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</si>
  <si>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</si>
  <si>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</si>
  <si>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</si>
  <si>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</si>
  <si>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</si>
  <si>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</si>
  <si>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</si>
  <si>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</si>
  <si>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</si>
  <si>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</si>
  <si>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</si>
  <si>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</si>
  <si>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</si>
  <si>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</si>
  <si>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</si>
  <si>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</si>
  <si>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</si>
  <si>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</si>
  <si>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</si>
  <si>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</si>
  <si>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</si>
  <si>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</si>
  <si>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</si>
  <si>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</si>
  <si>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</si>
  <si>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</si>
  <si>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</si>
  <si>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</si>
  <si>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</si>
  <si>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</si>
  <si>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</si>
  <si>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</si>
  <si>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</si>
  <si>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</si>
  <si>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</si>
  <si>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</si>
  <si>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</si>
  <si>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</si>
  <si>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</si>
  <si>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</si>
  <si>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</si>
  <si>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</si>
  <si>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</si>
  <si>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</si>
  <si>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</si>
  <si>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</si>
  <si>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</si>
  <si>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</si>
  <si>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</si>
  <si>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</si>
  <si>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</si>
  <si>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</si>
  <si>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</si>
  <si>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</si>
  <si>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</si>
  <si>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</si>
  <si>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</si>
  <si>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</si>
  <si>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</si>
  <si>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</si>
  <si>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</si>
  <si>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</si>
  <si>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</si>
  <si>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</si>
  <si>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</si>
  <si>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</si>
  <si>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</si>
  <si>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</si>
  <si>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</si>
  <si>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</si>
  <si>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</si>
  <si>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</si>
  <si>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</si>
  <si>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</si>
  <si>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</si>
  <si>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</si>
  <si>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</si>
  <si>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</si>
  <si>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</si>
  <si>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</si>
  <si>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</si>
  <si>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</si>
  <si>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</si>
  <si>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</si>
  <si>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</si>
  <si>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</si>
  <si>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</si>
  <si>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</si>
  <si>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</si>
  <si>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</si>
  <si>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</si>
  <si>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</si>
  <si>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</si>
  <si>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</si>
  <si>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</si>
  <si>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</si>
  <si>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</si>
  <si>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</si>
  <si>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</si>
  <si>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</si>
  <si>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</si>
  <si>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</si>
  <si>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</si>
  <si>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</si>
  <si>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</si>
  <si>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</si>
  <si>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</si>
  <si>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</si>
  <si>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</si>
  <si>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</si>
  <si>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</si>
  <si>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</si>
  <si>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</si>
  <si>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</si>
  <si>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</si>
  <si>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</si>
  <si>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</si>
  <si>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</si>
  <si>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</si>
  <si>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</si>
  <si>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</si>
  <si>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</si>
  <si>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</si>
  <si>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</si>
  <si>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</si>
  <si>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</si>
  <si>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</si>
  <si>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</si>
  <si>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</si>
  <si>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</si>
  <si>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</si>
  <si>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</si>
  <si>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</si>
  <si>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</si>
  <si>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</si>
  <si>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</si>
  <si>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</si>
  <si>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</si>
  <si>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</si>
  <si>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</si>
  <si>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</si>
  <si>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</si>
  <si>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</si>
  <si>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</si>
  <si>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</si>
  <si>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</si>
  <si>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</si>
  <si>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</si>
  <si>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</si>
  <si>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</si>
  <si>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</si>
  <si>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</si>
  <si>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</si>
  <si>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</si>
  <si>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</si>
  <si>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</si>
  <si>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</si>
  <si>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</si>
  <si>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</si>
  <si>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</si>
  <si>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</si>
  <si>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</si>
  <si>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</si>
  <si>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</si>
  <si>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</si>
  <si>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</si>
  <si>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</si>
  <si>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</si>
  <si>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</si>
  <si>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</si>
  <si>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</si>
  <si>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</si>
  <si>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</si>
  <si>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</si>
  <si>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</si>
  <si>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</si>
  <si>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</si>
  <si>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</si>
  <si>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</si>
  <si>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</si>
  <si>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</si>
  <si>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</si>
  <si>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</si>
  <si>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</si>
  <si>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</si>
  <si>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</si>
  <si>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</si>
  <si>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</si>
  <si>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</si>
  <si>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</si>
  <si>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</si>
  <si>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</si>
  <si>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</si>
  <si>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</si>
  <si>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</si>
  <si>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</si>
  <si>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</si>
  <si>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</si>
  <si>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</si>
  <si>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</si>
  <si>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</si>
  <si>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</si>
  <si>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</si>
  <si>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</si>
  <si>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</si>
  <si>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</si>
  <si>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</si>
  <si>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</si>
  <si>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</si>
  <si>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</si>
  <si>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</si>
  <si>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</si>
  <si>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</si>
  <si>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</si>
  <si>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</si>
  <si>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</si>
  <si>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</si>
  <si>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</si>
  <si>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</si>
  <si>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</si>
  <si>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</si>
  <si>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</si>
  <si>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</si>
  <si>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</si>
  <si>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</si>
  <si>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</si>
  <si>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</si>
  <si>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</si>
  <si>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</si>
  <si>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</si>
  <si>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</si>
  <si>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</si>
  <si>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</si>
  <si>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</si>
  <si>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</si>
  <si>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</si>
  <si>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</si>
  <si>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</si>
  <si>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</si>
  <si>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</si>
  <si>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</si>
  <si>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</si>
  <si>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</si>
  <si>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</si>
  <si>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</si>
  <si>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</si>
  <si>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</si>
  <si>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</si>
  <si>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</si>
  <si>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</si>
  <si>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</si>
  <si>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</si>
  <si>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</si>
  <si>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</si>
  <si>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</si>
  <si>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</si>
  <si>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</si>
  <si>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</si>
  <si>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</si>
  <si>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</si>
  <si>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</si>
  <si>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</si>
  <si>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</si>
  <si>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</si>
  <si>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</si>
  <si>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</si>
  <si>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</si>
  <si>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</si>
  <si>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</si>
  <si>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</si>
  <si>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</si>
  <si>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</si>
  <si>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</si>
  <si>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</si>
  <si>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</si>
  <si>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</si>
  <si>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</si>
  <si>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</si>
  <si>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</si>
  <si>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</si>
  <si>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</si>
  <si>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</si>
  <si>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</si>
  <si>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</si>
  <si>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</si>
  <si>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</si>
  <si>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</si>
  <si>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</si>
  <si>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</si>
  <si>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</si>
  <si>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</si>
  <si>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</si>
  <si>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</si>
  <si>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</si>
  <si>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</si>
  <si>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</si>
  <si>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</si>
  <si>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</si>
  <si>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</si>
  <si>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</si>
  <si>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</si>
  <si>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</si>
  <si>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</si>
  <si>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</si>
  <si>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</si>
  <si>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</si>
  <si>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</si>
  <si>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</si>
  <si>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</si>
  <si>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</si>
  <si>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</si>
  <si>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</si>
  <si>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</si>
  <si>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</si>
  <si>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</si>
  <si>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</si>
  <si>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</si>
  <si>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</si>
  <si>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</si>
  <si>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</si>
  <si>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</si>
  <si>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</si>
  <si>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</si>
  <si>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</si>
  <si>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</si>
  <si>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</si>
  <si>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</si>
  <si>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</si>
  <si>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</si>
  <si>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</si>
  <si>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</si>
  <si>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</si>
  <si>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</si>
  <si>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</si>
  <si>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</si>
  <si>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</si>
  <si>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</si>
  <si>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</si>
  <si>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</si>
  <si>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</si>
  <si>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</si>
  <si>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</si>
  <si>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</si>
  <si>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</si>
  <si>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</si>
  <si>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</si>
  <si>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</si>
  <si>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</si>
  <si>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</si>
  <si>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</si>
  <si>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</si>
  <si>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</si>
  <si>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</si>
  <si>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</si>
  <si>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</si>
  <si>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</si>
  <si>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</si>
  <si>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</si>
  <si>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</si>
  <si>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</si>
  <si>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</si>
  <si>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</si>
  <si>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</si>
  <si>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</si>
  <si>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</si>
  <si>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</si>
  <si>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</si>
  <si>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</si>
  <si>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</si>
  <si>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</si>
  <si>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</si>
  <si>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</si>
  <si>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</si>
  <si>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</si>
  <si>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</si>
  <si>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</si>
  <si>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</si>
  <si>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</si>
  <si>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</si>
  <si>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</si>
  <si>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</si>
  <si>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</si>
  <si>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</si>
  <si>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</si>
  <si>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</si>
  <si>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</si>
  <si>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</si>
  <si>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</si>
  <si>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</si>
  <si>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</si>
  <si>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</si>
  <si>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</si>
  <si>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</si>
  <si>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</si>
  <si>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</si>
  <si>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</si>
  <si>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</si>
  <si>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</si>
  <si>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</si>
  <si>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</si>
  <si>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</si>
  <si>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</si>
  <si>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</si>
  <si>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</si>
  <si>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</si>
  <si>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</si>
  <si>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</si>
  <si>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</si>
  <si>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</si>
  <si>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</si>
  <si>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</si>
  <si>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</si>
  <si>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</si>
  <si>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</si>
  <si>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</si>
  <si>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</si>
  <si>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</si>
  <si>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</si>
  <si>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</si>
  <si>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</si>
  <si>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</si>
  <si>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</si>
  <si>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</si>
  <si>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</si>
  <si>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</si>
  <si>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</si>
  <si>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</si>
  <si>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</si>
  <si>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</si>
  <si>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</si>
  <si>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</si>
  <si>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</si>
  <si>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</si>
  <si>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</si>
  <si>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</si>
  <si>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</si>
  <si>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</si>
  <si>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</si>
  <si>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</si>
  <si>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</si>
  <si>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</si>
  <si>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</si>
  <si>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</si>
  <si>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</si>
  <si>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</si>
  <si>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</si>
  <si>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</si>
  <si>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</si>
  <si>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</si>
  <si>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</si>
  <si>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</si>
  <si>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</si>
  <si>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</si>
  <si>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</si>
  <si>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</si>
  <si>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</si>
  <si>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</si>
  <si>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</si>
  <si>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</si>
  <si>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</si>
  <si>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</si>
  <si>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</si>
  <si>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</si>
  <si>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</si>
  <si>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</si>
  <si>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</si>
  <si>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</si>
  <si>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</si>
  <si>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</si>
  <si>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</si>
  <si>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</si>
  <si>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</si>
  <si>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</si>
  <si>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</si>
  <si>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</si>
  <si>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</si>
  <si>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</si>
  <si>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</si>
  <si>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</si>
  <si>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</si>
  <si>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</si>
  <si>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</si>
  <si>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</si>
  <si>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</si>
  <si>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</si>
  <si>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</si>
  <si>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</si>
  <si>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</si>
  <si>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</si>
  <si>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</si>
  <si>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</si>
  <si>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</si>
  <si>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</si>
  <si>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</si>
  <si>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</si>
  <si>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</si>
  <si>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</si>
  <si>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</si>
  <si>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</si>
  <si>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</si>
  <si>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</si>
  <si>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</si>
  <si>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</si>
  <si>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</si>
  <si>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</si>
  <si>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</si>
  <si>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</si>
  <si>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</si>
  <si>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</si>
  <si>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</si>
  <si>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</si>
  <si>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</si>
  <si>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</si>
  <si>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</si>
  <si>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</si>
  <si>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</si>
  <si>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</si>
  <si>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</si>
  <si>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</si>
  <si>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</si>
  <si>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</si>
  <si>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</si>
  <si>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</si>
  <si>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</si>
  <si>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</si>
  <si>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</si>
  <si>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</si>
  <si>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</si>
  <si>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</si>
  <si>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</si>
  <si>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</si>
  <si>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</si>
  <si>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</si>
  <si>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</si>
  <si>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</si>
  <si>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</si>
  <si>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</si>
  <si>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</si>
  <si>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</si>
  <si>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</si>
  <si>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</si>
  <si>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</si>
  <si>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</si>
  <si>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</si>
  <si>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</si>
  <si>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</si>
  <si>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</si>
  <si>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</si>
  <si>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</si>
  <si>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</si>
  <si>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</si>
  <si>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</si>
  <si>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</si>
  <si>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</si>
  <si>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</si>
  <si>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</si>
  <si>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</si>
  <si>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</si>
  <si>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</si>
  <si>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</si>
  <si>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</si>
  <si>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</si>
  <si>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</si>
  <si>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</si>
  <si>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</si>
  <si>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</si>
  <si>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</si>
  <si>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</si>
  <si>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</si>
  <si>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</si>
  <si>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</si>
  <si>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</si>
  <si>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</si>
  <si>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</si>
  <si>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</si>
  <si>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</si>
  <si>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</si>
  <si>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</si>
  <si>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</si>
  <si>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</si>
  <si>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</si>
  <si>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</si>
  <si>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</si>
  <si>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</si>
  <si>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</si>
  <si>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</si>
  <si>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</si>
  <si>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</si>
  <si>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</si>
  <si>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</si>
  <si>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</si>
  <si>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</si>
  <si>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</si>
  <si>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</si>
  <si>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</si>
  <si>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</si>
  <si>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</si>
  <si>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</si>
  <si>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</si>
  <si>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</si>
  <si>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</si>
  <si>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</si>
  <si>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</si>
  <si>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</si>
  <si>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</si>
  <si>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</si>
  <si>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</si>
  <si>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</si>
  <si>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</si>
  <si>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</si>
  <si>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</si>
  <si>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</si>
  <si>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</si>
  <si>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</si>
  <si>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</si>
  <si>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</si>
  <si>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</si>
  <si>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</si>
  <si>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</si>
  <si>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</si>
  <si>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</si>
  <si>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</si>
  <si>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</si>
  <si>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</si>
  <si>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</si>
  <si>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</si>
  <si>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</si>
  <si>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</si>
  <si>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</si>
  <si>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</si>
  <si>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</si>
  <si>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</si>
  <si>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</si>
  <si>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</si>
  <si>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</si>
  <si>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</si>
  <si>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</si>
  <si>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</si>
  <si>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</si>
  <si>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</si>
  <si>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</si>
  <si>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</si>
  <si>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</si>
  <si>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</si>
  <si>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</si>
  <si>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</si>
  <si>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</si>
  <si>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</si>
  <si>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</si>
  <si>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</si>
  <si>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</si>
  <si>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</si>
  <si>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</si>
  <si>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</si>
  <si>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</si>
  <si>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</si>
  <si>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</si>
  <si>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</si>
  <si>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</si>
  <si>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</si>
  <si>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</si>
  <si>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</si>
  <si>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</si>
  <si>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</si>
  <si>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</si>
  <si>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</si>
  <si>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</si>
  <si>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</si>
  <si>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</si>
  <si>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</si>
  <si>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</si>
  <si>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</si>
  <si>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</si>
  <si>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</si>
  <si>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</si>
  <si>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</si>
  <si>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</si>
  <si>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</si>
  <si>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</si>
  <si>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</si>
  <si>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</si>
  <si>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</si>
  <si>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</si>
  <si>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</si>
  <si>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</si>
  <si>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</si>
  <si>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</si>
  <si>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</si>
  <si>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</si>
  <si>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</si>
  <si>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</si>
  <si>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</si>
  <si>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</si>
  <si>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</si>
  <si>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</si>
  <si>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</si>
  <si>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</si>
  <si>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</si>
  <si>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</si>
  <si>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</si>
  <si>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</si>
  <si>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</si>
  <si>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</si>
  <si>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</si>
  <si>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</si>
  <si>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</si>
  <si>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</si>
  <si>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</si>
  <si>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</si>
  <si>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</si>
  <si>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</si>
  <si>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</si>
  <si>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</si>
  <si>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</si>
  <si>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</si>
  <si>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</si>
  <si>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</si>
  <si>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</si>
  <si>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</si>
  <si>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</si>
  <si>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</si>
  <si>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</si>
  <si>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</si>
  <si>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</si>
  <si>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</si>
  <si>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</si>
  <si>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</si>
  <si>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</si>
  <si>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</si>
  <si>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</si>
  <si>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</si>
  <si>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</si>
  <si>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</si>
  <si>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</si>
  <si>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</si>
  <si>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</si>
  <si>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</si>
  <si>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</si>
  <si>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</si>
  <si>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</si>
  <si>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</si>
  <si>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</si>
  <si>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</si>
  <si>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</si>
  <si>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</si>
  <si>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</si>
  <si>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</si>
  <si>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</si>
  <si>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</si>
  <si>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</si>
  <si>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</si>
  <si>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</si>
  <si>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</si>
  <si>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</si>
  <si>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</si>
  <si>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</si>
  <si>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</si>
  <si>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</si>
  <si>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</si>
  <si>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</si>
  <si>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</si>
  <si>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</si>
  <si>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</si>
  <si>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</si>
  <si>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</si>
  <si>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</si>
  <si>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</si>
  <si>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</si>
  <si>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</si>
  <si>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</si>
  <si>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</si>
  <si>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</si>
  <si>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</si>
  <si>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</si>
  <si>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</si>
  <si>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</si>
  <si>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</si>
  <si>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</si>
  <si>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</si>
  <si>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</si>
  <si>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</si>
  <si>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</si>
  <si>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</si>
  <si>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</si>
  <si>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</si>
  <si>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</si>
  <si>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</si>
  <si>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</si>
  <si>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</si>
  <si>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</si>
  <si>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</si>
  <si>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</si>
  <si>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</si>
  <si>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</si>
  <si>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</si>
  <si>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</si>
  <si>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</si>
  <si>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</si>
  <si>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</si>
  <si>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</si>
  <si>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</si>
  <si>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</si>
  <si>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</si>
  <si>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</si>
  <si>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</si>
  <si>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</si>
  <si>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</si>
  <si>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</si>
  <si>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</si>
  <si>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</si>
  <si>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</si>
  <si>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</si>
  <si>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</si>
  <si>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</si>
  <si>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</si>
  <si>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</si>
  <si>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</si>
  <si>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</si>
  <si>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</si>
  <si>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</si>
  <si>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</si>
  <si>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</si>
  <si>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</si>
  <si>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</si>
  <si>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</si>
  <si>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</si>
  <si>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</si>
  <si>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</si>
  <si>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</si>
  <si>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</si>
  <si>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</si>
  <si>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</si>
  <si>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</si>
  <si>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</si>
  <si>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</si>
  <si>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</si>
  <si>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</si>
  <si>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</si>
  <si>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</si>
  <si>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</si>
  <si>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</si>
  <si>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</si>
  <si>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</si>
  <si>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</si>
  <si>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</si>
  <si>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</si>
  <si>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</si>
  <si>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</si>
  <si>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</si>
  <si>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</si>
  <si>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</si>
  <si>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</si>
  <si>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</si>
  <si>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</si>
  <si>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</si>
  <si>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</si>
  <si>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</si>
  <si>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</si>
  <si>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</si>
  <si>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</si>
  <si>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</si>
  <si>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</si>
  <si>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</si>
  <si>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</si>
  <si>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</si>
  <si>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</si>
  <si>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</si>
  <si>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</si>
  <si>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</si>
  <si>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</si>
  <si>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</si>
  <si>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</si>
  <si>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</si>
  <si>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</si>
  <si>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</si>
  <si>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</si>
  <si>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</si>
  <si>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</si>
  <si>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</si>
  <si>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</si>
  <si>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</si>
  <si>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</si>
  <si>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</si>
  <si>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</si>
  <si>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</si>
  <si>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</si>
  <si>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</si>
  <si>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</si>
  <si>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</si>
  <si>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</si>
  <si>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</si>
  <si>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</si>
  <si>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</si>
  <si>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</si>
  <si>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</si>
  <si>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</si>
  <si>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</si>
  <si>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</si>
  <si>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</si>
  <si>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</si>
  <si>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</si>
  <si>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</si>
  <si>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</si>
  <si>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</si>
  <si>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</si>
  <si>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</si>
  <si>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</si>
  <si>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</si>
  <si>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</si>
  <si>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</si>
  <si>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</si>
  <si>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</si>
  <si>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</si>
  <si>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</si>
  <si>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</si>
  <si>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</si>
  <si>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</si>
  <si>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</si>
  <si>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</si>
  <si>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</si>
  <si>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</si>
  <si>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</si>
  <si>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</si>
  <si>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</si>
  <si>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</si>
  <si>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</si>
  <si>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</si>
  <si>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</si>
  <si>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</si>
  <si>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</si>
  <si>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</si>
  <si>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</si>
  <si>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</si>
  <si>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</si>
  <si>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</si>
  <si>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</si>
  <si>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</si>
  <si>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</si>
  <si>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</si>
  <si>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</si>
  <si>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</si>
  <si>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</si>
  <si>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</si>
  <si>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</si>
  <si>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</si>
  <si>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</si>
  <si>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</si>
  <si>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</si>
  <si>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</si>
  <si>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</si>
  <si>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</si>
  <si>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</si>
  <si>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</si>
  <si>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</si>
  <si>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</si>
  <si>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</si>
  <si>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</si>
  <si>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</si>
  <si>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</si>
  <si>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</si>
  <si>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</si>
  <si>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</si>
  <si>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</si>
  <si>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</si>
  <si>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</si>
  <si>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</si>
  <si>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</si>
  <si>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</si>
  <si>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</si>
  <si>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</si>
  <si>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</si>
  <si>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</si>
  <si>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</si>
  <si>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</si>
  <si>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</si>
  <si>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</si>
  <si>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</si>
  <si>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</si>
  <si>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</si>
  <si>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</si>
  <si>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</si>
  <si>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</si>
  <si>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</si>
  <si>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</si>
  <si>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</si>
  <si>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</si>
  <si>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</si>
  <si>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</si>
  <si>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</si>
  <si>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</si>
  <si>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</si>
  <si>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</si>
  <si>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</si>
  <si>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</si>
  <si>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</si>
  <si>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</si>
  <si>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</si>
  <si>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</si>
  <si>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</si>
  <si>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</si>
  <si>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</si>
  <si>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</si>
  <si>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</si>
  <si>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</si>
  <si>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</si>
  <si>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</si>
  <si>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</si>
  <si>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</si>
  <si>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</si>
  <si>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</si>
  <si>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</si>
  <si>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</si>
  <si>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</si>
  <si>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</si>
  <si>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</si>
  <si>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</si>
  <si>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</si>
  <si>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</si>
  <si>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</si>
  <si>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</si>
  <si>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</si>
  <si>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</si>
  <si>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</si>
  <si>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</si>
  <si>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</si>
  <si>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</si>
  <si>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</si>
  <si>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</si>
  <si>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</si>
  <si>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</si>
  <si>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</si>
  <si>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</si>
  <si>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</si>
  <si>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</si>
  <si>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</si>
  <si>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</si>
  <si>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</si>
  <si>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</si>
  <si>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</si>
  <si>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</si>
  <si>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</si>
  <si>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</si>
  <si>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</si>
  <si>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</si>
  <si>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</si>
  <si>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</si>
  <si>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</si>
  <si>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</si>
  <si>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</si>
  <si>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</si>
  <si>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</si>
  <si>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</si>
  <si>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</si>
  <si>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</si>
  <si>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</si>
  <si>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</si>
  <si>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</si>
  <si>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</si>
  <si>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</si>
  <si>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</si>
  <si>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</si>
  <si>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</si>
  <si>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</si>
  <si>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</si>
  <si>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</si>
  <si>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</si>
  <si>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</si>
  <si>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</si>
  <si>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</si>
  <si>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</si>
  <si>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</si>
  <si>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</si>
  <si>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</si>
  <si>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</si>
  <si>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</si>
  <si>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</si>
  <si>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</si>
  <si>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</si>
  <si>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</si>
  <si>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</si>
  <si>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</si>
  <si>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</si>
  <si>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</si>
  <si>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</si>
  <si>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</si>
  <si>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</si>
  <si>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</si>
  <si>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</si>
  <si>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</si>
  <si>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</si>
  <si>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</si>
  <si>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</si>
  <si>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</si>
  <si>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</si>
  <si>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</si>
  <si>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</si>
  <si>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</si>
  <si>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</si>
  <si>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</si>
  <si>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</si>
  <si>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</si>
  <si>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</si>
  <si>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</si>
  <si>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</si>
  <si>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</si>
  <si>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</si>
  <si>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</si>
  <si>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</si>
  <si>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</si>
  <si>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</si>
  <si>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</si>
  <si>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</si>
  <si>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</si>
  <si>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</si>
  <si>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</si>
  <si>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</si>
  <si>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</si>
  <si>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</si>
  <si>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</si>
  <si>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</si>
  <si>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</si>
  <si>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</si>
  <si>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</si>
  <si>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</si>
  <si>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</si>
  <si>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</si>
  <si>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</si>
  <si>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</si>
  <si>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</si>
  <si>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</si>
  <si>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</si>
  <si>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</si>
  <si>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</si>
  <si>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</si>
  <si>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</si>
  <si>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</si>
  <si>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</si>
  <si>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</si>
  <si>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</si>
  <si>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</si>
  <si>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</si>
  <si>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</si>
  <si>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</si>
  <si>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</si>
  <si>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</si>
  <si>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</si>
  <si>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</si>
  <si>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</si>
  <si>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</si>
  <si>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</si>
  <si>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</si>
  <si>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</si>
  <si>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</si>
  <si>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</si>
  <si>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</si>
  <si>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</si>
  <si>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</si>
  <si>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</si>
  <si>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</si>
  <si>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</si>
  <si>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</si>
  <si>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</si>
  <si>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</si>
  <si>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</si>
  <si>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</si>
  <si>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</si>
  <si>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</si>
  <si>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</si>
  <si>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</si>
  <si>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</si>
  <si>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</si>
  <si>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</si>
  <si>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</si>
  <si>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</si>
  <si>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</si>
  <si>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</si>
  <si>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</si>
  <si>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</si>
  <si>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</si>
  <si>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</si>
  <si>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</si>
  <si>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</si>
  <si>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</si>
  <si>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</si>
  <si>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</si>
  <si>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</si>
  <si>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</si>
  <si>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</si>
  <si>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</si>
  <si>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</si>
  <si>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</si>
  <si>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</si>
  <si>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</si>
  <si>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</si>
  <si>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</si>
  <si>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</si>
  <si>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</si>
  <si>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</si>
  <si>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</si>
  <si>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</si>
  <si>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</si>
  <si>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</si>
  <si>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</si>
  <si>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</si>
  <si>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</si>
  <si>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</si>
  <si>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</si>
  <si>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</si>
  <si>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</si>
  <si>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</si>
  <si>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</si>
  <si>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</si>
  <si>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</si>
  <si>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</si>
  <si>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</si>
  <si>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</si>
  <si>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</si>
  <si>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</si>
  <si>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</si>
  <si>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</si>
  <si>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</si>
  <si>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</si>
  <si>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</si>
  <si>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</si>
  <si>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</si>
  <si>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</si>
  <si>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</si>
  <si>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</si>
  <si>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</si>
  <si>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</si>
  <si>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</si>
  <si>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</si>
  <si>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</si>
  <si>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</si>
  <si>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</si>
  <si>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</si>
  <si>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</si>
  <si>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</si>
  <si>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</si>
  <si>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</si>
  <si>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</si>
  <si>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</si>
  <si>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</si>
  <si>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</si>
  <si>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</si>
  <si>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</si>
  <si>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</si>
  <si>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</si>
  <si>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</si>
  <si>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</si>
  <si>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</si>
  <si>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</si>
  <si>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</si>
  <si>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</si>
  <si>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</si>
  <si>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</si>
  <si>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</si>
  <si>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</si>
  <si>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</si>
  <si>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</si>
  <si>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</si>
  <si>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</si>
  <si>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</si>
  <si>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</si>
  <si>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</si>
  <si>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</si>
  <si>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</si>
  <si>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</si>
  <si>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</si>
  <si>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</si>
  <si>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</si>
  <si>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</si>
  <si>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</si>
  <si>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</si>
  <si>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</si>
  <si>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</si>
  <si>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</si>
  <si>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</si>
  <si>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</si>
  <si>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</si>
  <si>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</si>
  <si>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</si>
  <si>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</si>
  <si>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</si>
  <si>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</si>
  <si>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</si>
  <si>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</si>
  <si>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</si>
  <si>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</si>
  <si>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</si>
  <si>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</si>
  <si>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</si>
  <si>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</si>
  <si>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</si>
  <si>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</si>
  <si>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</si>
  <si>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</si>
  <si>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</si>
  <si>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</si>
  <si>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</si>
  <si>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</si>
  <si>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</si>
  <si>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</si>
  <si>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</si>
  <si>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</si>
  <si>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</si>
  <si>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</si>
  <si>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</si>
  <si>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</si>
  <si>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</si>
  <si>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</si>
  <si>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</si>
  <si>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</si>
  <si>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</si>
  <si>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</si>
  <si>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</si>
  <si>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</si>
  <si>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</si>
  <si>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</si>
  <si>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</si>
  <si>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</si>
  <si>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</si>
  <si>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</si>
  <si>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</si>
  <si>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</si>
  <si>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</si>
  <si>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</si>
  <si>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</si>
  <si>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</si>
  <si>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</si>
  <si>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</si>
  <si>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</si>
  <si>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</si>
  <si>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</si>
  <si>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</si>
  <si>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</si>
  <si>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</si>
  <si>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</si>
  <si>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</si>
  <si>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</si>
  <si>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</si>
  <si>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</si>
  <si>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</si>
  <si>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</si>
  <si>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</si>
  <si>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</si>
  <si>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</si>
  <si>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</si>
  <si>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</si>
  <si>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</si>
  <si>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</si>
  <si>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</si>
  <si>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</si>
  <si>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</si>
  <si>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</si>
  <si>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</si>
  <si>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</si>
  <si>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</si>
  <si>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</si>
  <si>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</si>
  <si>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</si>
  <si>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</si>
  <si>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</si>
  <si>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</si>
  <si>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</si>
  <si>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</si>
  <si>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</si>
  <si>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</si>
  <si>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</si>
  <si>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</si>
  <si>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</si>
  <si>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</si>
  <si>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</si>
  <si>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</si>
  <si>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</si>
  <si>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</si>
  <si>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</si>
  <si>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</si>
  <si>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</si>
  <si>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</si>
  <si>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</si>
  <si>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</si>
  <si>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</si>
  <si>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</si>
  <si>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</si>
  <si>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</si>
  <si>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</si>
  <si>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</si>
  <si>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</si>
  <si>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</si>
  <si>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</si>
  <si>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</si>
  <si>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</si>
  <si>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</si>
  <si>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</si>
  <si>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</si>
  <si>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</si>
  <si>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</si>
  <si>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</si>
  <si>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</si>
  <si>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</si>
  <si>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</si>
  <si>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</si>
  <si>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</si>
  <si>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</si>
  <si>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</si>
  <si>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</si>
  <si>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</si>
  <si>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</si>
  <si>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</si>
  <si>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</si>
  <si>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</si>
  <si>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</si>
  <si>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</si>
  <si>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</si>
  <si>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</si>
  <si>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</si>
  <si>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</si>
  <si>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</si>
  <si>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</si>
  <si>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</si>
  <si>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</si>
  <si>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</si>
  <si>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</si>
  <si>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</si>
  <si>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</si>
  <si>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</si>
  <si>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</si>
  <si>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</si>
  <si>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</si>
  <si>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</si>
  <si>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</si>
  <si>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</si>
  <si>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</si>
  <si>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</si>
  <si>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</si>
  <si>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</si>
  <si>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</si>
  <si>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</si>
  <si>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</si>
  <si>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</si>
  <si>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</si>
  <si>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</si>
  <si>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</si>
  <si>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</si>
  <si>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</si>
  <si>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</si>
  <si>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</si>
  <si>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</si>
  <si>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</si>
  <si>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</si>
  <si>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</si>
  <si>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</si>
  <si>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</si>
  <si>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</si>
  <si>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</si>
  <si>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</si>
  <si>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</si>
  <si>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</si>
  <si>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</si>
  <si>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</si>
  <si>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</si>
  <si>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</si>
  <si>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</si>
  <si>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</si>
  <si>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</si>
  <si>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</si>
  <si>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</si>
  <si>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</si>
  <si>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</si>
  <si>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</si>
  <si>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</si>
  <si>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</si>
  <si>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</si>
  <si>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</si>
  <si>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</si>
  <si>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</si>
  <si>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</si>
  <si>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</si>
  <si>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</si>
  <si>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</si>
  <si>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</si>
  <si>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</si>
  <si>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</si>
  <si>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</si>
  <si>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</si>
  <si>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</si>
  <si>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</si>
  <si>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</si>
  <si>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</si>
  <si>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</si>
  <si>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</si>
  <si>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</si>
  <si>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</si>
  <si>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</si>
  <si>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</si>
  <si>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</si>
  <si>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</si>
  <si>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</si>
  <si>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</si>
  <si>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</si>
  <si>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</si>
  <si>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</si>
  <si>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</si>
  <si>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</si>
  <si>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</si>
  <si>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</si>
  <si>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</si>
  <si>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</si>
  <si>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</si>
  <si>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</si>
  <si>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</si>
  <si>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</si>
  <si>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</si>
  <si>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</si>
  <si>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</si>
  <si>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</si>
  <si>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</si>
  <si>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</si>
  <si>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</si>
  <si>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</si>
  <si>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</si>
  <si>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</si>
  <si>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</si>
  <si>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</si>
  <si>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</si>
  <si>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</si>
  <si>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</si>
  <si>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</si>
  <si>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</si>
  <si>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</si>
  <si>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</si>
  <si>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</si>
  <si>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</si>
  <si>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</si>
  <si>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</si>
  <si>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</si>
  <si>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</si>
  <si>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</si>
  <si>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</si>
  <si>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</si>
  <si>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</si>
  <si>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</si>
  <si>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</si>
  <si>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</si>
  <si>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</si>
  <si>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</si>
  <si>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</si>
  <si>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</si>
  <si>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</si>
  <si>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</si>
  <si>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</si>
  <si>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</si>
  <si>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</si>
  <si>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</si>
  <si>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</si>
  <si>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</si>
  <si>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</si>
  <si>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</si>
  <si>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</si>
  <si>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</si>
  <si>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</si>
  <si>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</si>
  <si>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</si>
  <si>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</si>
  <si>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</si>
  <si>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</si>
  <si>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</si>
  <si>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</si>
  <si>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</si>
  <si>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</si>
  <si>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</si>
  <si>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</si>
  <si>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</si>
  <si>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</si>
  <si>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</si>
  <si>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</si>
  <si>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</si>
  <si>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</si>
  <si>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</si>
  <si>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</si>
  <si>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</si>
  <si>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</si>
  <si>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</si>
  <si>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</si>
  <si>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</si>
  <si>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</si>
  <si>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</si>
  <si>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</si>
  <si>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</si>
  <si>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</si>
  <si>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</si>
  <si>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</si>
  <si>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</si>
  <si>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</si>
  <si>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</si>
  <si>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</si>
  <si>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</si>
  <si>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</si>
  <si>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</si>
  <si>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</si>
  <si>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</si>
  <si>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</si>
  <si>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</si>
  <si>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</si>
  <si>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</si>
  <si>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</si>
  <si>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</si>
  <si>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</si>
  <si>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</si>
  <si>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</si>
  <si>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</si>
  <si>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</si>
  <si>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</si>
  <si>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</si>
  <si>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</si>
  <si>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</si>
  <si>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</si>
  <si>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</si>
  <si>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</si>
  <si>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</si>
  <si>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</si>
  <si>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</si>
  <si>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</si>
  <si>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</si>
  <si>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</si>
  <si>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</si>
  <si>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</si>
  <si>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</si>
  <si>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</si>
  <si>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</si>
  <si>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</si>
  <si>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</si>
  <si>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</si>
  <si>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</si>
  <si>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</si>
  <si>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</si>
  <si>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</si>
  <si>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</si>
  <si>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</si>
  <si>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</si>
  <si>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</si>
  <si>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</si>
  <si>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</si>
  <si>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</si>
  <si>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</si>
  <si>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</si>
  <si>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</si>
  <si>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</si>
  <si>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</si>
  <si>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</si>
  <si>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</si>
  <si>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</si>
  <si>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</si>
  <si>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</si>
  <si>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</si>
  <si>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</si>
  <si>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</si>
  <si>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</si>
  <si>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</si>
  <si>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</si>
  <si>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</si>
  <si>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</si>
  <si>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</si>
  <si>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</si>
  <si>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</si>
  <si>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</si>
  <si>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</si>
  <si>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</si>
  <si>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</si>
  <si>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</si>
  <si>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</si>
  <si>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</si>
  <si>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</si>
  <si>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</si>
  <si>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</si>
  <si>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</si>
  <si>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</si>
  <si>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</si>
  <si>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</si>
  <si>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</si>
  <si>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</si>
  <si>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</si>
  <si>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</si>
  <si>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</si>
  <si>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</si>
  <si>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</si>
  <si>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</si>
  <si>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</si>
  <si>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</si>
  <si>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</si>
  <si>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</si>
  <si>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</si>
  <si>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</si>
  <si>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</si>
  <si>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</si>
  <si>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</si>
  <si>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</si>
  <si>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</si>
  <si>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</si>
  <si>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</si>
  <si>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</si>
  <si>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</si>
  <si>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</si>
  <si>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</si>
  <si>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</si>
  <si>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</si>
  <si>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</si>
  <si>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</si>
  <si>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</si>
  <si>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</si>
  <si>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</si>
  <si>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</si>
  <si>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</si>
  <si>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</si>
  <si>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</si>
  <si>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</si>
  <si>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</si>
  <si>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</si>
  <si>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</si>
  <si>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</si>
  <si>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</si>
  <si>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</si>
  <si>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</si>
  <si>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</si>
  <si>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</si>
  <si>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</si>
  <si>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</si>
  <si>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</si>
  <si>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</si>
  <si>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</si>
  <si>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</si>
  <si>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</si>
  <si>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</si>
  <si>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</si>
  <si>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</si>
  <si>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</si>
  <si>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</si>
  <si>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</si>
  <si>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</si>
  <si>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</si>
  <si>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</si>
  <si>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</si>
  <si>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</si>
  <si>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</si>
  <si>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</si>
  <si>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</si>
  <si>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</si>
  <si>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</si>
  <si>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</si>
  <si>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</si>
  <si>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</si>
  <si>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</si>
  <si>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</si>
  <si>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</si>
  <si>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</si>
  <si>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</si>
  <si>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</si>
  <si>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</si>
  <si>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</si>
  <si>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</si>
  <si>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</si>
  <si>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</si>
  <si>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</si>
  <si>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</si>
  <si>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</si>
  <si>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</si>
  <si>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</si>
  <si>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</si>
  <si>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</si>
  <si>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</si>
  <si>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</si>
  <si>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</si>
  <si>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</si>
  <si>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</si>
  <si>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</si>
  <si>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</si>
  <si>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</si>
  <si>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</si>
  <si>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</si>
  <si>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</si>
  <si>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</si>
  <si>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</si>
  <si>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</si>
  <si>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</si>
  <si>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</si>
  <si>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</si>
  <si>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</si>
  <si>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</si>
  <si>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</si>
  <si>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</si>
  <si>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</si>
  <si>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</si>
  <si>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</si>
  <si>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</si>
  <si>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</si>
  <si>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</si>
  <si>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</si>
  <si>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</si>
  <si>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</si>
  <si>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</si>
  <si>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</si>
  <si>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</si>
  <si>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</si>
  <si>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</si>
  <si>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</si>
  <si>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</si>
  <si>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</si>
  <si>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</si>
  <si>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</si>
  <si>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</si>
  <si>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</si>
  <si>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</si>
  <si>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</si>
  <si>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</si>
  <si>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</si>
  <si>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</si>
  <si>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</si>
  <si>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</si>
  <si>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</si>
  <si>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</si>
  <si>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</si>
  <si>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</si>
  <si>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</si>
  <si>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</si>
  <si>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</si>
  <si>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</si>
  <si>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</si>
  <si>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</si>
  <si>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</si>
  <si>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</si>
  <si>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</si>
  <si>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</si>
  <si>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</si>
  <si>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</si>
  <si>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</si>
  <si>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</si>
  <si>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</si>
  <si>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</si>
  <si>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</si>
  <si>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</si>
  <si>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</si>
  <si>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</si>
  <si>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</si>
  <si>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</si>
  <si>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</si>
  <si>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</si>
  <si>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</si>
  <si>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</si>
  <si>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</si>
  <si>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</si>
  <si>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</si>
  <si>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</si>
  <si>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</si>
  <si>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</si>
  <si>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</si>
  <si>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</si>
  <si>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</si>
  <si>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</si>
  <si>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</si>
  <si>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</si>
  <si>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</si>
  <si>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</si>
  <si>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</si>
  <si>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</si>
  <si>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</si>
  <si>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</si>
  <si>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</si>
  <si>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</si>
  <si>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</si>
  <si>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</si>
  <si>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</si>
  <si>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</si>
  <si>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</si>
  <si>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</si>
  <si>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</si>
  <si>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</si>
  <si>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</si>
  <si>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</si>
  <si>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</si>
  <si>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</si>
  <si>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</si>
  <si>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</si>
  <si>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</si>
  <si>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</si>
  <si>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</si>
  <si>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</si>
  <si>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</si>
  <si>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</si>
  <si>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</si>
  <si>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</si>
  <si>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</si>
  <si>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</si>
  <si>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</si>
  <si>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</si>
  <si>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</si>
  <si>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</si>
  <si>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</si>
  <si>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</si>
  <si>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</si>
  <si>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</si>
  <si>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</si>
  <si>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</si>
  <si>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</si>
  <si>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</si>
  <si>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</si>
  <si>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</si>
  <si>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</si>
  <si>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</si>
  <si>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</si>
  <si>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</si>
  <si>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</si>
  <si>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</si>
  <si>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</si>
  <si>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</si>
  <si>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</si>
  <si>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</si>
  <si>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</si>
  <si>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</si>
  <si>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</si>
  <si>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</si>
  <si>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</si>
  <si>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</si>
  <si>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</si>
  <si>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</si>
  <si>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</si>
  <si>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</si>
  <si>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</si>
  <si>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</si>
  <si>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</si>
  <si>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</si>
  <si>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</si>
  <si>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</si>
  <si>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</si>
  <si>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</si>
  <si>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</si>
  <si>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</si>
  <si>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</si>
  <si>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</si>
  <si>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</si>
  <si>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</si>
  <si>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</si>
  <si>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</si>
  <si>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</si>
  <si>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</si>
  <si>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</si>
  <si>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</si>
  <si>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</si>
  <si>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</si>
  <si>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</si>
  <si>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</si>
  <si>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</si>
  <si>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</si>
  <si>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</si>
  <si>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</si>
  <si>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</si>
  <si>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</si>
  <si>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</si>
  <si>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</si>
  <si>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</si>
  <si>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</si>
  <si>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</si>
  <si>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</si>
  <si>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</si>
  <si>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</si>
  <si>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</si>
  <si>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</si>
  <si>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</si>
  <si>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</si>
  <si>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</si>
  <si>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</si>
  <si>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</si>
  <si>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</si>
  <si>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</si>
  <si>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</si>
  <si>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</si>
  <si>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</si>
  <si>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</si>
  <si>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</si>
  <si>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</si>
  <si>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</si>
  <si>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</si>
  <si>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</si>
  <si>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</si>
  <si>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</si>
  <si>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</si>
  <si>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</si>
  <si>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</si>
  <si>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</si>
  <si>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</si>
  <si>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</si>
  <si>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</si>
  <si>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</si>
  <si>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</si>
  <si>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</si>
  <si>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</si>
  <si>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</si>
  <si>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</si>
  <si>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</si>
  <si>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</si>
  <si>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</si>
  <si>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</si>
  <si>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</si>
  <si>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</si>
  <si>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</si>
  <si>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</si>
  <si>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</si>
  <si>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</si>
  <si>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</si>
  <si>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</si>
  <si>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</si>
  <si>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</si>
  <si>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</si>
  <si>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</si>
  <si>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</si>
  <si>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</si>
  <si>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</si>
  <si>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</si>
  <si>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</si>
  <si>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</si>
  <si>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</si>
  <si>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</si>
  <si>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</si>
  <si>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</si>
  <si>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</si>
  <si>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</si>
  <si>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</si>
  <si>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</si>
  <si>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</si>
  <si>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</si>
  <si>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</si>
  <si>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</si>
  <si>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</si>
  <si>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</si>
  <si>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</si>
  <si>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</si>
  <si>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</si>
  <si>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</si>
  <si>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</si>
  <si>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</si>
  <si>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</si>
  <si>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</si>
  <si>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</si>
  <si>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</si>
  <si>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</si>
  <si>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</si>
  <si>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</si>
  <si>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</si>
  <si>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</si>
  <si>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</si>
  <si>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</si>
  <si>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</si>
  <si>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</si>
  <si>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</si>
  <si>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</si>
  <si>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</si>
  <si>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</si>
  <si>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</si>
  <si>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</si>
  <si>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</si>
  <si>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</si>
  <si>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</si>
  <si>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</si>
  <si>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</si>
  <si>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</si>
  <si>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</si>
  <si>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</si>
  <si>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</si>
  <si>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</si>
  <si>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</si>
  <si>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</si>
  <si>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</si>
  <si>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</si>
  <si>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</si>
  <si>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</si>
  <si>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</si>
  <si>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</si>
  <si>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</si>
  <si>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</si>
  <si>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</si>
  <si>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</si>
  <si>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</si>
  <si>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</si>
  <si>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</si>
  <si>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</si>
  <si>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</si>
  <si>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</si>
  <si>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</si>
  <si>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</si>
  <si>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</si>
  <si>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</si>
  <si>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</si>
  <si>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</si>
  <si>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</si>
  <si>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</si>
  <si>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</si>
  <si>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</si>
  <si>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</si>
  <si>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</si>
  <si>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</si>
  <si>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</si>
  <si>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</si>
  <si>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</si>
  <si>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</si>
  <si>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</si>
  <si>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</si>
  <si>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</si>
  <si>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</si>
  <si>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</si>
  <si>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</si>
  <si>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</si>
  <si>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</si>
  <si>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</si>
  <si>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</si>
  <si>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</si>
  <si>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</si>
  <si>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</si>
  <si>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</si>
  <si>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</si>
  <si>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</si>
  <si>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</si>
  <si>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</si>
  <si>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</si>
  <si>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</si>
  <si>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</si>
  <si>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</si>
  <si>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</si>
  <si>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</si>
  <si>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</si>
  <si>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</si>
  <si>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</si>
  <si>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</si>
  <si>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</si>
  <si>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</si>
  <si>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</si>
  <si>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</si>
  <si>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</si>
  <si>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</si>
  <si>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</si>
  <si>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</si>
  <si>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</si>
  <si>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</si>
  <si>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</si>
  <si>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</si>
  <si>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</si>
  <si>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</si>
  <si>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</si>
  <si>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</si>
  <si>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</si>
  <si>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</si>
  <si>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</si>
  <si>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</si>
  <si>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</si>
  <si>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</si>
  <si>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</si>
  <si>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</si>
  <si>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</si>
  <si>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</si>
  <si>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</si>
  <si>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</si>
  <si>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</si>
  <si>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</si>
  <si>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</si>
  <si>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</si>
  <si>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</si>
  <si>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</si>
  <si>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</si>
  <si>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</si>
  <si>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</si>
  <si>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</si>
  <si>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</si>
  <si>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</si>
  <si>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</si>
  <si>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</si>
  <si>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</si>
  <si>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</si>
  <si>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</si>
  <si>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</si>
  <si>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</si>
  <si>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</si>
  <si>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</si>
  <si>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</si>
  <si>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</si>
  <si>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</si>
  <si>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</si>
  <si>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</si>
  <si>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</si>
  <si>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</si>
  <si>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</si>
  <si>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</si>
  <si>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</si>
  <si>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</si>
  <si>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</si>
  <si>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</si>
  <si>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</si>
  <si>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</si>
  <si>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</si>
  <si>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</si>
  <si>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</si>
  <si>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</si>
  <si>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</si>
  <si>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</si>
  <si>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</si>
  <si>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</si>
  <si>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</si>
  <si>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</si>
  <si>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</si>
  <si>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</si>
  <si>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</si>
  <si>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</si>
  <si>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</si>
  <si>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</si>
  <si>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</si>
  <si>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</si>
  <si>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</si>
  <si>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</si>
  <si>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</si>
  <si>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</si>
  <si>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</si>
  <si>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</si>
  <si>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</si>
  <si>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</si>
  <si>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</si>
  <si>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</si>
  <si>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</si>
  <si>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</si>
  <si>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</si>
  <si>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</si>
  <si>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</si>
  <si>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</si>
  <si>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</si>
  <si>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</si>
  <si>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</si>
  <si>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</si>
  <si>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</si>
  <si>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</si>
  <si>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</si>
  <si>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</si>
  <si>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</si>
  <si>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</si>
  <si>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</si>
  <si>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</si>
  <si>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</si>
  <si>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</si>
  <si>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</si>
  <si>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</si>
  <si>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</si>
  <si>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</si>
  <si>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</si>
  <si>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</si>
  <si>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</si>
  <si>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</si>
  <si>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</si>
  <si>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</si>
  <si>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</si>
  <si>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</si>
  <si>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</si>
  <si>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</si>
  <si>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</si>
  <si>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</si>
  <si>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</si>
  <si>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</si>
  <si>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</si>
  <si>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</si>
  <si>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</si>
  <si>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</si>
  <si>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</si>
  <si>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</si>
  <si>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</si>
  <si>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</si>
  <si>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</si>
  <si>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</si>
  <si>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</si>
  <si>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</si>
  <si>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</si>
  <si>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</si>
  <si>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</si>
  <si>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</si>
  <si>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</si>
  <si>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</si>
  <si>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</si>
  <si>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</si>
  <si>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</si>
  <si>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</si>
  <si>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</si>
  <si>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</si>
  <si>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</si>
  <si>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</si>
  <si>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</si>
  <si>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</si>
  <si>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</si>
  <si>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</si>
  <si>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</si>
  <si>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</si>
  <si>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</si>
  <si>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</si>
  <si>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</si>
  <si>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</si>
  <si>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</si>
  <si>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</si>
  <si>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</si>
  <si>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</si>
  <si>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</si>
  <si>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</si>
  <si>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</si>
  <si>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</si>
  <si>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</si>
  <si>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</si>
  <si>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</si>
  <si>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</si>
  <si>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</si>
  <si>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</si>
  <si>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</si>
  <si>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</si>
  <si>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</si>
  <si>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</si>
  <si>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</si>
  <si>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</si>
  <si>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</si>
  <si>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</si>
  <si>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</si>
  <si>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</si>
  <si>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</si>
  <si>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</si>
  <si>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</si>
  <si>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</si>
  <si>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</si>
  <si>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</si>
  <si>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</si>
  <si>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</si>
  <si>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</si>
  <si>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</si>
  <si>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</si>
  <si>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</si>
  <si>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</si>
  <si>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</si>
  <si>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</si>
  <si>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</si>
  <si>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</si>
  <si>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</si>
  <si>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</si>
  <si>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</si>
  <si>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</si>
  <si>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</si>
  <si>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</si>
  <si>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</si>
  <si>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</si>
  <si>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</si>
  <si>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</si>
  <si>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</si>
  <si>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</si>
  <si>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</si>
  <si>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</si>
  <si>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</si>
  <si>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</si>
  <si>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</si>
  <si>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</si>
  <si>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</si>
  <si>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</si>
  <si>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</si>
  <si>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</si>
  <si>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</si>
  <si>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</si>
  <si>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</si>
  <si>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</si>
  <si>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</si>
  <si>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</si>
  <si>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</si>
  <si>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</si>
  <si>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</si>
  <si>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</si>
  <si>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</si>
  <si>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</si>
  <si>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</si>
  <si>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</si>
  <si>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</si>
  <si>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</si>
  <si>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</si>
  <si>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</si>
  <si>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</si>
  <si>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</si>
  <si>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</si>
  <si>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</si>
  <si>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</si>
  <si>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</si>
  <si>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</si>
  <si>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</si>
  <si>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</si>
  <si>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</si>
  <si>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</si>
  <si>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</si>
  <si>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</si>
  <si>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</si>
  <si>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</si>
  <si>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</si>
  <si>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</si>
  <si>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</si>
  <si>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</si>
  <si>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</si>
  <si>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</si>
  <si>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</si>
  <si>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</si>
  <si>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</si>
  <si>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</si>
  <si>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</si>
  <si>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</si>
  <si>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</si>
  <si>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</si>
  <si>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</si>
  <si>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</si>
  <si>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</si>
  <si>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</si>
  <si>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</si>
  <si>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</si>
  <si>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</si>
  <si>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</si>
  <si>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</si>
  <si>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</si>
  <si>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</si>
  <si>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</si>
  <si>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</si>
  <si>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</si>
  <si>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</si>
  <si>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</si>
  <si>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</si>
  <si>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</si>
  <si>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</si>
  <si>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</si>
  <si>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</si>
  <si>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</si>
  <si>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</si>
  <si>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</si>
  <si>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</si>
  <si>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</si>
  <si>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</si>
  <si>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</si>
  <si>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</si>
  <si>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</si>
  <si>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</si>
  <si>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</si>
  <si>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</si>
  <si>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</si>
  <si>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</si>
  <si>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</si>
  <si>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</si>
  <si>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</si>
  <si>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</si>
  <si>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</si>
  <si>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</si>
  <si>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</si>
  <si>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</si>
  <si>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</si>
  <si>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</si>
  <si>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</si>
  <si>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</si>
  <si>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</si>
  <si>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</si>
  <si>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</si>
  <si>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</si>
  <si>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</si>
  <si>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</si>
  <si>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</si>
  <si>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</si>
  <si>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</si>
  <si>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</si>
  <si>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</si>
  <si>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</si>
  <si>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</si>
  <si>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</si>
  <si>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</si>
  <si>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</si>
  <si>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</si>
  <si>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</si>
  <si>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</si>
  <si>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</si>
  <si>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</si>
  <si>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</si>
  <si>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</si>
  <si>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</si>
  <si>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</si>
  <si>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</si>
  <si>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</si>
  <si>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</si>
  <si>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</si>
  <si>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</si>
  <si>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</si>
  <si>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</si>
  <si>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</si>
  <si>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</si>
  <si>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</si>
  <si>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</si>
  <si>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</si>
  <si>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</si>
  <si>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</si>
  <si>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</si>
  <si>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</si>
  <si>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</si>
  <si>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</si>
  <si>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</si>
  <si>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</si>
  <si>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</si>
  <si>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</si>
  <si>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</si>
  <si>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</si>
  <si>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</si>
  <si>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</si>
  <si>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</si>
  <si>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</si>
  <si>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</si>
  <si>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</si>
  <si>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</si>
  <si>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</si>
  <si>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</si>
  <si>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</si>
  <si>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</si>
  <si>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</si>
  <si>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</si>
  <si>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</si>
  <si>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</si>
  <si>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</si>
  <si>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</si>
  <si>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</si>
  <si>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</si>
  <si>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</si>
  <si>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</si>
  <si>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</si>
  <si>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</si>
  <si>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</si>
  <si>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</si>
  <si>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</si>
  <si>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</si>
  <si>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</si>
  <si>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</si>
  <si>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</si>
  <si>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</si>
  <si>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</si>
  <si>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</si>
  <si>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</si>
  <si>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</si>
  <si>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</si>
  <si>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</si>
  <si>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</si>
  <si>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</si>
  <si>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</si>
  <si>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</si>
  <si>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</si>
  <si>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</si>
  <si>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</si>
  <si>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</si>
  <si>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</si>
  <si>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</si>
  <si>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</si>
  <si>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</si>
  <si>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</si>
  <si>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</si>
  <si>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</si>
  <si>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</si>
  <si>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</si>
  <si>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</si>
  <si>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</si>
  <si>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</si>
  <si>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</si>
  <si>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</si>
  <si>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</si>
  <si>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</si>
  <si>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</si>
  <si>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</si>
  <si>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</si>
  <si>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</si>
  <si>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</si>
  <si>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</si>
  <si>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</si>
  <si>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</si>
  <si>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</si>
  <si>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</si>
  <si>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</si>
  <si>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</si>
  <si>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</si>
  <si>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</si>
  <si>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</si>
  <si>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</si>
  <si>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</si>
  <si>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</si>
  <si>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</si>
  <si>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</si>
  <si>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</si>
  <si>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</si>
  <si>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</si>
  <si>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</si>
  <si>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</si>
  <si>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</si>
  <si>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</si>
  <si>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</si>
  <si>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</si>
  <si>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</si>
  <si>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</si>
  <si>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</si>
  <si>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</si>
  <si>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</si>
  <si>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</si>
  <si>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</si>
  <si>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</si>
  <si>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</si>
  <si>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</si>
  <si>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</si>
  <si>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</si>
  <si>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</si>
  <si>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</si>
  <si>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</si>
  <si>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</si>
  <si>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</si>
  <si>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</si>
  <si>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</si>
  <si>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</si>
  <si>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</si>
  <si>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</si>
  <si>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</si>
  <si>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</si>
  <si>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</si>
  <si>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</si>
  <si>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</si>
  <si>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</si>
  <si>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</si>
  <si>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</si>
  <si>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</si>
  <si>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</si>
  <si>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</si>
  <si>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</si>
  <si>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</si>
  <si>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</si>
  <si>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</si>
  <si>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</si>
  <si>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</si>
  <si>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</si>
  <si>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</si>
  <si>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</si>
  <si>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</si>
  <si>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</si>
  <si>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</si>
  <si>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</si>
  <si>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</si>
  <si>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</si>
  <si>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</si>
  <si>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</si>
  <si>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</si>
  <si>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</si>
  <si>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</si>
  <si>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</si>
  <si>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</si>
  <si>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</si>
  <si>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</si>
  <si>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</si>
  <si>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</si>
  <si>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</si>
  <si>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</si>
  <si>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</si>
  <si>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</si>
  <si>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</si>
  <si>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</si>
  <si>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</si>
  <si>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</si>
  <si>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</si>
  <si>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</si>
  <si>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</si>
  <si>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</si>
  <si>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</si>
  <si>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</si>
  <si>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</si>
  <si>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</si>
  <si>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</si>
  <si>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</si>
  <si>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</si>
  <si>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</si>
  <si>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</si>
  <si>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</si>
  <si>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</si>
  <si>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</si>
  <si>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</si>
  <si>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</si>
  <si>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</si>
  <si>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</si>
  <si>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</si>
  <si>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</si>
  <si>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</si>
  <si>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</si>
  <si>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</si>
  <si>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</si>
  <si>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</si>
  <si>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</si>
  <si>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</si>
  <si>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</si>
  <si>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</si>
  <si>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</si>
  <si>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</si>
  <si>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</si>
  <si>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</si>
  <si>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</si>
  <si>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</si>
  <si>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</si>
  <si>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</si>
  <si>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</si>
  <si>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</si>
  <si>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</si>
  <si>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</si>
  <si>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</si>
  <si>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</si>
  <si>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</si>
  <si>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</si>
  <si>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</si>
  <si>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</si>
  <si>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</si>
  <si>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</si>
  <si>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</si>
  <si>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</si>
  <si>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</si>
  <si>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</si>
  <si>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</si>
  <si>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</si>
  <si>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</si>
  <si>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</si>
  <si>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</si>
  <si>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</si>
  <si>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</si>
  <si>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</si>
  <si>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</si>
  <si>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</si>
  <si>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</si>
  <si>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</si>
  <si>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</si>
  <si>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</si>
  <si>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</si>
  <si>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</si>
  <si>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</si>
  <si>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</si>
  <si>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</si>
  <si>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</si>
  <si>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</si>
  <si>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</si>
  <si>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</si>
  <si>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</si>
  <si>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</si>
  <si>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</si>
  <si>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</si>
  <si>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</si>
  <si>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</si>
  <si>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</si>
  <si>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</si>
  <si>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</si>
  <si>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</si>
  <si>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</si>
  <si>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</si>
  <si>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</si>
  <si>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</si>
  <si>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</si>
  <si>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</si>
  <si>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</si>
  <si>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</si>
  <si>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</si>
  <si>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</si>
  <si>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</si>
  <si>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</si>
  <si>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</si>
  <si>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</si>
  <si>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</si>
  <si>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</si>
  <si>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</si>
  <si>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</si>
  <si>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</si>
  <si>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</si>
  <si>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</si>
  <si>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</si>
  <si>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</si>
  <si>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</si>
  <si>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</si>
  <si>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</si>
  <si>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</si>
  <si>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</si>
  <si>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</si>
  <si>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</si>
  <si>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</si>
  <si>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</si>
  <si>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</si>
  <si>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</si>
  <si>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</si>
  <si>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</si>
  <si>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</si>
  <si>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</si>
  <si>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</si>
  <si>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</si>
  <si>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</si>
  <si>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</si>
  <si>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</si>
  <si>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</si>
  <si>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</si>
  <si>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</si>
  <si>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</si>
  <si>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</si>
  <si>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</si>
  <si>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</si>
  <si>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</si>
  <si>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</si>
  <si>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</si>
  <si>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</si>
  <si>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</si>
  <si>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</si>
  <si>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</si>
  <si>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</si>
  <si>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</si>
  <si>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</si>
  <si>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</si>
  <si>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</si>
  <si>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</si>
  <si>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</si>
  <si>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</si>
  <si>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</si>
  <si>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</si>
  <si>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</si>
  <si>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</si>
  <si>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</si>
  <si>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</si>
  <si>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</si>
  <si>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</si>
  <si>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</si>
  <si>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</si>
  <si>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</si>
  <si>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</si>
  <si>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</si>
  <si>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</si>
  <si>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</si>
  <si>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</si>
  <si>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</si>
  <si>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</si>
  <si>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</si>
  <si>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</si>
  <si>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</si>
  <si>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</si>
  <si>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</si>
  <si>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</si>
  <si>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</si>
  <si>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</si>
  <si>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</si>
  <si>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</si>
  <si>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</si>
  <si>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</si>
  <si>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</si>
  <si>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</si>
  <si>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</si>
  <si>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</si>
  <si>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</si>
  <si>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</si>
  <si>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</si>
  <si>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</si>
  <si>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</si>
  <si>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</si>
  <si>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</si>
  <si>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</si>
  <si>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</si>
  <si>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</si>
  <si>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</si>
  <si>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</si>
  <si>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</si>
  <si>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</si>
  <si>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</si>
  <si>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</si>
  <si>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</si>
  <si>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</si>
  <si>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</si>
  <si>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</si>
  <si>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</si>
  <si>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</si>
  <si>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</si>
  <si>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</si>
  <si>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</si>
  <si>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</si>
  <si>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</si>
  <si>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</si>
  <si>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</si>
  <si>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</si>
  <si>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</si>
  <si>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</si>
  <si>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</si>
  <si>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</si>
  <si>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</si>
  <si>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</si>
  <si>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</si>
  <si>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</si>
  <si>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</si>
  <si>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</si>
  <si>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</si>
  <si>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</si>
  <si>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</si>
  <si>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</si>
  <si>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</si>
  <si>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</si>
  <si>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</si>
  <si>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</si>
  <si>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</si>
  <si>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</si>
  <si>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</si>
  <si>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</si>
  <si>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</si>
  <si>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</si>
  <si>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</si>
  <si>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</si>
  <si>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</si>
  <si>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</si>
  <si>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</si>
  <si>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</si>
  <si>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</si>
  <si>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</si>
  <si>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</si>
  <si>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</si>
  <si>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</si>
  <si>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</si>
  <si>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</si>
  <si>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</si>
  <si>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</si>
  <si>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</si>
  <si>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</si>
  <si>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</si>
  <si>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</si>
  <si>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</si>
  <si>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</si>
  <si>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</si>
  <si>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</si>
  <si>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</si>
  <si>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</si>
  <si>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</si>
  <si>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</si>
  <si>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</si>
  <si>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</si>
  <si>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</si>
  <si>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</si>
  <si>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</si>
  <si>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</si>
  <si>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</si>
  <si>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</si>
  <si>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</si>
  <si>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</si>
  <si>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</si>
  <si>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</si>
  <si>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</si>
  <si>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</si>
  <si>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</si>
  <si>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</si>
  <si>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</si>
  <si>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</si>
  <si>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</si>
  <si>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</si>
  <si>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</si>
  <si>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</si>
  <si>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</si>
  <si>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</si>
  <si>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</si>
  <si>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</si>
  <si>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</si>
  <si>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</si>
  <si>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</si>
  <si>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</si>
  <si>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</si>
  <si>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</si>
  <si>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</si>
  <si>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</si>
  <si>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</si>
  <si>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</si>
  <si>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</si>
  <si>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</si>
  <si>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</si>
  <si>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</si>
  <si>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</si>
  <si>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</si>
  <si>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</si>
  <si>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</si>
  <si>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</si>
  <si>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</si>
  <si>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</si>
  <si>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</si>
  <si>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</si>
  <si>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</si>
  <si>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</si>
  <si>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</si>
  <si>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</si>
  <si>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</si>
  <si>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</si>
  <si>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</si>
  <si>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</si>
  <si>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</si>
  <si>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</si>
  <si>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</si>
  <si>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</si>
  <si>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</si>
  <si>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</si>
  <si>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</si>
  <si>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</si>
  <si>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</si>
  <si>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</si>
  <si>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</si>
  <si>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</si>
  <si>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</si>
  <si>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</si>
  <si>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</si>
  <si>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</si>
  <si>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</si>
  <si>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</si>
  <si>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</si>
  <si>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</si>
  <si>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</si>
  <si>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</si>
  <si>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</si>
  <si>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</si>
  <si>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</si>
  <si>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</si>
  <si>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</si>
  <si>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</si>
  <si>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</si>
  <si>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</si>
  <si>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</si>
  <si>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</si>
  <si>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</si>
  <si>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</si>
  <si>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</si>
  <si>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</si>
  <si>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</si>
  <si>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</si>
  <si>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</si>
  <si>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</si>
  <si>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</si>
  <si>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</si>
  <si>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</si>
  <si>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</si>
  <si>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</si>
  <si>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</si>
  <si>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</si>
  <si>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</si>
  <si>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</si>
  <si>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</si>
  <si>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</si>
  <si>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</si>
  <si>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</si>
  <si>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</si>
  <si>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</si>
  <si>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</si>
  <si>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</si>
  <si>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</si>
  <si>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</si>
  <si>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</si>
  <si>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</si>
  <si>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</si>
  <si>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</si>
  <si>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</si>
  <si>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</si>
  <si>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</si>
  <si>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</si>
  <si>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</si>
  <si>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</si>
  <si>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</si>
  <si>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</si>
  <si>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</si>
  <si>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</si>
  <si>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</si>
  <si>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</si>
  <si>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</si>
  <si>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</si>
  <si>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</si>
  <si>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</si>
  <si>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</si>
  <si>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</si>
  <si>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</si>
  <si>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</si>
  <si>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</si>
  <si>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</si>
  <si>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</si>
  <si>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</si>
  <si>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</si>
  <si>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</si>
  <si>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</si>
  <si>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</si>
  <si>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</si>
  <si>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</si>
  <si>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</si>
  <si>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</si>
  <si>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</si>
  <si>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</si>
  <si>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</si>
  <si>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</si>
  <si>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</si>
  <si>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</si>
  <si>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</si>
  <si>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</si>
  <si>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</si>
  <si>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</si>
  <si>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</si>
  <si>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</si>
  <si>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</si>
  <si>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</si>
  <si>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</si>
  <si>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</si>
  <si>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</si>
  <si>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</si>
  <si>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</si>
  <si>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</si>
  <si>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</si>
  <si>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</si>
  <si>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</si>
  <si>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</si>
  <si>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</si>
  <si>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</si>
  <si>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</si>
  <si>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</si>
  <si>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</si>
  <si>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</si>
  <si>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</si>
  <si>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</si>
  <si>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</si>
  <si>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</si>
  <si>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</si>
  <si>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</si>
  <si>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</si>
  <si>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</si>
  <si>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</si>
  <si>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</si>
  <si>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</si>
  <si>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</si>
  <si>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</si>
  <si>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</si>
  <si>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</si>
  <si>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</si>
  <si>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</si>
  <si>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</si>
  <si>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</si>
  <si>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</si>
  <si>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</si>
  <si>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</si>
  <si>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</si>
  <si>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</si>
  <si>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</si>
  <si>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</si>
  <si>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</si>
  <si>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</si>
  <si>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</si>
  <si>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</si>
  <si>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</si>
  <si>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</si>
  <si>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</si>
  <si>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</si>
  <si>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</si>
  <si>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</si>
  <si>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</si>
  <si>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</si>
  <si>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</si>
  <si>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</si>
  <si>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</si>
  <si>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</si>
  <si>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</si>
  <si>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</si>
  <si>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</si>
  <si>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</si>
  <si>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</si>
  <si>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</si>
  <si>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</si>
  <si>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</si>
  <si>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</si>
  <si>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</si>
  <si>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</si>
  <si>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</si>
  <si>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</si>
  <si>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</si>
  <si>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</si>
  <si>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</si>
  <si>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</si>
  <si>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</si>
  <si>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</si>
  <si>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</si>
  <si>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</si>
  <si>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</si>
  <si>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</si>
  <si>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</si>
  <si>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</si>
  <si>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</si>
  <si>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</si>
  <si>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</si>
  <si>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</si>
  <si>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</si>
  <si>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</si>
  <si>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</si>
  <si>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</si>
  <si>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</si>
  <si>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</si>
  <si>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</si>
  <si>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</si>
  <si>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</si>
  <si>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</si>
  <si>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</si>
  <si>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</si>
  <si>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</si>
  <si>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</si>
  <si>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</si>
  <si>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</si>
  <si>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</si>
  <si>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</si>
  <si>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</si>
  <si>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</si>
  <si>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</si>
  <si>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</si>
  <si>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</si>
  <si>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</si>
  <si>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</si>
  <si>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</si>
  <si>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</si>
  <si>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</si>
  <si>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</si>
  <si>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</si>
  <si>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</si>
  <si>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</si>
  <si>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</si>
  <si>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</si>
  <si>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</si>
  <si>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</si>
  <si>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</si>
  <si>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</si>
  <si>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</si>
  <si>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</si>
  <si>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</si>
  <si>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</si>
  <si>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</si>
  <si>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</si>
  <si>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</si>
  <si>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</si>
  <si>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</si>
  <si>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</si>
  <si>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</si>
  <si>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</si>
  <si>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</si>
  <si>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</si>
  <si>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</si>
  <si>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</si>
  <si>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</si>
  <si>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</si>
  <si>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</si>
  <si>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</si>
  <si>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</si>
  <si>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</si>
  <si>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</si>
  <si>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</si>
  <si>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</si>
  <si>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</si>
  <si>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</si>
  <si>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</si>
  <si>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</si>
  <si>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</si>
  <si>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</si>
  <si>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</si>
  <si>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</si>
  <si>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</si>
  <si>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</si>
  <si>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</si>
  <si>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</si>
  <si>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</si>
  <si>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</si>
  <si>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</si>
  <si>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</si>
  <si>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</si>
  <si>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</si>
  <si>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</si>
  <si>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</si>
  <si>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</si>
  <si>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</si>
  <si>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</si>
  <si>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</si>
  <si>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</si>
  <si>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</si>
  <si>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</si>
  <si>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</si>
  <si>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</si>
  <si>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</si>
  <si>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</si>
  <si>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</si>
  <si>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</si>
  <si>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</si>
  <si>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</si>
  <si>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</si>
  <si>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</si>
  <si>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</si>
  <si>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</si>
  <si>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</si>
  <si>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</si>
  <si>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</si>
  <si>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</si>
  <si>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</si>
  <si>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</si>
  <si>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</si>
  <si>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</si>
  <si>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</si>
  <si>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</si>
  <si>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</si>
  <si>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</si>
  <si>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</si>
  <si>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</si>
  <si>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</si>
  <si>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</si>
  <si>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</si>
  <si>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</si>
  <si>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</si>
  <si>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</si>
  <si>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</si>
  <si>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</si>
  <si>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</si>
  <si>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</si>
  <si>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</si>
  <si>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</si>
  <si>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</si>
  <si>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</si>
  <si>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</si>
  <si>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</si>
  <si>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</si>
  <si>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</si>
  <si>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</si>
  <si>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</si>
  <si>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</si>
  <si>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</si>
  <si>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</si>
  <si>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</si>
  <si>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</si>
  <si>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</si>
  <si>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</si>
  <si>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</si>
  <si>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</si>
  <si>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</si>
  <si>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</si>
  <si>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</si>
  <si>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</si>
  <si>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</si>
  <si>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</si>
  <si>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</si>
  <si>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</si>
  <si>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</si>
  <si>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</si>
  <si>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</si>
  <si>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</si>
  <si>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</si>
  <si>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</si>
  <si>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</si>
  <si>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</si>
  <si>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</si>
  <si>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</si>
  <si>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</si>
  <si>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</si>
  <si>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</si>
  <si>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</si>
  <si>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</si>
  <si>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</si>
  <si>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</si>
  <si>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</si>
  <si>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</si>
  <si>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</si>
  <si>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</si>
  <si>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</si>
  <si>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</si>
  <si>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</si>
  <si>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</si>
  <si>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</si>
  <si>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</si>
  <si>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</si>
  <si>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</si>
  <si>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</si>
  <si>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</si>
  <si>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</si>
  <si>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</si>
  <si>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</si>
  <si>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</si>
  <si>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</si>
  <si>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</si>
  <si>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</si>
  <si>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</si>
  <si>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</si>
  <si>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</si>
  <si>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</si>
  <si>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</si>
  <si>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</si>
  <si>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</si>
  <si>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</si>
  <si>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</si>
  <si>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</si>
  <si>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</si>
  <si>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</si>
  <si>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</si>
  <si>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</si>
  <si>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</si>
  <si>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</si>
  <si>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</si>
  <si>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</si>
  <si>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</si>
  <si>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</si>
  <si>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</si>
  <si>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</si>
  <si>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</si>
  <si>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</si>
  <si>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</si>
  <si>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</si>
  <si>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</si>
  <si>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</si>
  <si>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</si>
  <si>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</si>
  <si>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</si>
  <si>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</si>
  <si>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</si>
  <si>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</si>
  <si>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</si>
  <si>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</si>
  <si>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</si>
  <si>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</si>
  <si>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</si>
  <si>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</si>
  <si>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</si>
  <si>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</si>
  <si>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</si>
  <si>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</si>
  <si>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</si>
  <si>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</si>
  <si>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</si>
  <si>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</si>
  <si>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</si>
  <si>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</si>
  <si>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</si>
  <si>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</si>
  <si>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</si>
  <si>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</si>
  <si>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</si>
  <si>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</si>
  <si>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</si>
  <si>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</si>
  <si>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</si>
  <si>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</si>
  <si>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</si>
  <si>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</si>
  <si>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</si>
  <si>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</si>
  <si>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</si>
  <si>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</si>
  <si>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</si>
  <si>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</si>
  <si>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</si>
  <si>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</si>
  <si>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</si>
  <si>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</si>
  <si>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</si>
  <si>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</si>
  <si>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</si>
  <si>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</si>
  <si>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</si>
  <si>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</si>
  <si>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</si>
  <si>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</si>
  <si>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</si>
  <si>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</si>
  <si>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</si>
  <si>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</si>
  <si>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</si>
  <si>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</si>
  <si>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</si>
  <si>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</si>
  <si>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</si>
  <si>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</si>
  <si>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</si>
  <si>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</si>
  <si>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</si>
  <si>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</si>
  <si>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</si>
  <si>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</si>
  <si>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</si>
  <si>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</si>
  <si>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</si>
  <si>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</si>
  <si>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</si>
  <si>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</si>
  <si>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</si>
  <si>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</si>
  <si>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</si>
  <si>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</si>
  <si>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</si>
  <si>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</si>
  <si>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</si>
  <si>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</si>
  <si>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</si>
  <si>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</si>
  <si>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</si>
  <si>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</si>
  <si>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</si>
  <si>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</si>
  <si>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</si>
  <si>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</si>
  <si>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</si>
  <si>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</si>
  <si>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</si>
  <si>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</si>
  <si>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</si>
  <si>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</si>
  <si>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</si>
  <si>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</si>
  <si>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</si>
  <si>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</si>
  <si>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</si>
  <si>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</si>
  <si>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</si>
  <si>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</si>
  <si>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</si>
  <si>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</si>
  <si>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</si>
  <si>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</si>
  <si>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</si>
  <si>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</si>
  <si>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</si>
  <si>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</si>
  <si>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</si>
  <si>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</si>
  <si>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</si>
  <si>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</si>
  <si>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</si>
  <si>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</si>
  <si>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</si>
  <si>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</si>
  <si>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</si>
  <si>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</si>
  <si>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</si>
  <si>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</si>
  <si>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</si>
  <si>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</si>
  <si>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</si>
  <si>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</si>
  <si>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</si>
  <si>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</si>
  <si>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</si>
  <si>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</si>
  <si>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</si>
  <si>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</si>
  <si>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</si>
  <si>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</si>
  <si>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</si>
  <si>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</si>
  <si>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</si>
  <si>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</si>
  <si>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</si>
  <si>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</si>
  <si>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</si>
  <si>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</si>
  <si>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</si>
  <si>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</si>
  <si>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</si>
  <si>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</si>
  <si>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</si>
  <si>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</si>
  <si>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</si>
  <si>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</si>
  <si>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</si>
  <si>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</si>
  <si>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</si>
  <si>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</si>
  <si>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</si>
  <si>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</si>
  <si>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</si>
  <si>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</si>
  <si>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</si>
  <si>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</si>
  <si>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</si>
  <si>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</si>
  <si>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</si>
  <si>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</si>
  <si>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</si>
  <si>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</si>
  <si>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</si>
  <si>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</si>
  <si>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</si>
  <si>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</si>
  <si>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</si>
  <si>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</si>
  <si>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</si>
  <si>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</si>
  <si>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</si>
  <si>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</si>
  <si>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</si>
  <si>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</si>
  <si>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</si>
  <si>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</si>
  <si>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</si>
  <si>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</si>
  <si>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</si>
  <si>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</si>
  <si>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</si>
  <si>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</si>
  <si>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</si>
  <si>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</si>
  <si>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</si>
  <si>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</si>
  <si>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</si>
  <si>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</si>
  <si>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</si>
  <si>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</si>
  <si>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</si>
  <si>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</si>
  <si>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</si>
  <si>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</si>
  <si>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</si>
  <si>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</si>
  <si>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</si>
  <si>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</si>
  <si>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</si>
  <si>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</si>
  <si>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</si>
  <si>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</si>
  <si>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</si>
  <si>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</si>
  <si>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</si>
  <si>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</si>
  <si>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</si>
  <si>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</si>
  <si>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</si>
  <si>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</si>
  <si>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</si>
  <si>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</si>
  <si>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</si>
  <si>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</si>
  <si>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</si>
  <si>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</si>
  <si>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</si>
  <si>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</si>
  <si>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</si>
  <si>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</si>
  <si>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</si>
  <si>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</si>
  <si>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</si>
  <si>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</si>
  <si>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</si>
  <si>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</si>
  <si>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</si>
  <si>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</si>
  <si>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</si>
  <si>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</si>
  <si>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</si>
  <si>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</si>
  <si>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</si>
  <si>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</si>
  <si>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</si>
  <si>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</si>
  <si>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</si>
  <si>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</si>
  <si>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</si>
  <si>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</si>
  <si>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</si>
  <si>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</si>
  <si>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</si>
  <si>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</si>
  <si>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</si>
  <si>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</si>
  <si>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</si>
  <si>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</si>
  <si>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</si>
  <si>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</si>
  <si>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</si>
  <si>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</si>
  <si>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</si>
  <si>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</si>
  <si>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</si>
  <si>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</si>
  <si>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</si>
  <si>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</si>
  <si>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</si>
  <si>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</si>
  <si>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</si>
  <si>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</si>
  <si>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</si>
  <si>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</si>
  <si>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</si>
  <si>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</si>
  <si>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</si>
  <si>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</si>
  <si>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</si>
  <si>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</si>
  <si>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</si>
  <si>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</si>
  <si>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</si>
  <si>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</si>
  <si>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</si>
  <si>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</si>
  <si>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</si>
  <si>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</si>
  <si>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</si>
  <si>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</si>
  <si>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</si>
  <si>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</si>
  <si>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</si>
  <si>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</si>
  <si>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</si>
  <si>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</si>
  <si>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</si>
  <si>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</si>
  <si>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</si>
  <si>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</si>
  <si>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</si>
  <si>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</si>
  <si>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</si>
  <si>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</si>
  <si>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</si>
  <si>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</si>
  <si>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</si>
  <si>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</si>
  <si>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</si>
  <si>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</si>
  <si>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</si>
  <si>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</si>
  <si>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</si>
  <si>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</si>
  <si>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</si>
  <si>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</si>
  <si>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</si>
  <si>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</si>
  <si>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</si>
  <si>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</si>
  <si>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</si>
  <si>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</si>
  <si>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</si>
  <si>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</si>
  <si>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</si>
  <si>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</si>
  <si>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</si>
  <si>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</si>
  <si>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</si>
  <si>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</si>
  <si>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</si>
  <si>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</si>
  <si>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</si>
  <si>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</si>
  <si>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</si>
  <si>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</si>
  <si>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</si>
  <si>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</si>
  <si>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</si>
  <si>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</si>
  <si>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</si>
  <si>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</si>
  <si>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</si>
  <si>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</si>
  <si>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</si>
  <si>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</si>
  <si>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</si>
  <si>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</si>
  <si>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</si>
  <si>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</si>
  <si>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</si>
  <si>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</si>
  <si>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</si>
  <si>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</si>
  <si>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</si>
  <si>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</si>
  <si>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</si>
  <si>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</si>
  <si>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</si>
  <si>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</si>
  <si>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</si>
  <si>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</si>
  <si>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</si>
  <si>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</si>
  <si>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</si>
  <si>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</si>
  <si>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</si>
  <si>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</si>
  <si>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</si>
  <si>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</si>
  <si>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</si>
  <si>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</si>
  <si>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</si>
  <si>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</si>
  <si>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</si>
  <si>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</si>
  <si>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</si>
  <si>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</si>
  <si>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</si>
  <si>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</si>
  <si>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</si>
  <si>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</si>
  <si>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</si>
  <si>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</si>
  <si>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</si>
  <si>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</si>
  <si>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</si>
  <si>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</si>
  <si>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</si>
  <si>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</si>
  <si>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</si>
  <si>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</si>
  <si>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</si>
  <si>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</si>
  <si>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</si>
  <si>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</si>
  <si>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</si>
  <si>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</si>
  <si>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</si>
  <si>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</si>
  <si>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</si>
  <si>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</si>
  <si>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</si>
  <si>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</si>
  <si>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</si>
  <si>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</si>
  <si>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</si>
  <si>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</si>
  <si>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</si>
  <si>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</si>
  <si>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</si>
  <si>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</si>
  <si>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</si>
  <si>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</si>
  <si>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</si>
  <si>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</si>
  <si>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</si>
  <si>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</si>
  <si>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</si>
  <si>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</si>
  <si>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</si>
  <si>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</si>
  <si>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</si>
  <si>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</si>
  <si>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</si>
  <si>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</si>
  <si>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</si>
  <si>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</si>
  <si>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</si>
  <si>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</si>
  <si>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</si>
  <si>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</si>
  <si>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</si>
  <si>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</si>
  <si>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</si>
  <si>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</si>
  <si>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</si>
  <si>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</si>
  <si>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</si>
  <si>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</si>
  <si>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</si>
  <si>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</si>
  <si>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</si>
  <si>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</si>
  <si>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</si>
  <si>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</si>
  <si>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</si>
  <si>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</si>
  <si>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</si>
  <si>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</si>
  <si>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</si>
  <si>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</si>
  <si>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</si>
  <si>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</si>
  <si>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</si>
  <si>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</si>
  <si>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</si>
  <si>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</si>
  <si>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</si>
  <si>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</si>
  <si>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</si>
  <si>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</si>
  <si>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</si>
  <si>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</si>
  <si>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</si>
  <si>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</si>
  <si>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</si>
  <si>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</si>
  <si>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</si>
  <si>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</si>
  <si>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</si>
  <si>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</si>
  <si>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</si>
  <si>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</si>
  <si>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</si>
  <si>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</si>
  <si>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</si>
  <si>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</si>
  <si>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</si>
  <si>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</si>
  <si>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</si>
  <si>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</si>
  <si>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</si>
  <si>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</si>
  <si>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</si>
  <si>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</si>
  <si>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</si>
  <si>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</si>
  <si>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</si>
  <si>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</si>
  <si>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</si>
  <si>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</si>
  <si>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</si>
  <si>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</si>
  <si>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</si>
  <si>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</si>
  <si>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</si>
  <si>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</si>
  <si>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</si>
  <si>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</si>
  <si>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</si>
  <si>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</si>
  <si>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</si>
  <si>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</si>
  <si>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</si>
  <si>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</si>
  <si>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</si>
  <si>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</si>
  <si>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</si>
  <si>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</si>
  <si>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</si>
  <si>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</si>
  <si>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</si>
  <si>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</si>
  <si>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</si>
  <si>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</si>
  <si>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</si>
  <si>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</si>
  <si>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</si>
  <si>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</si>
  <si>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</si>
  <si>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</si>
  <si>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</si>
  <si>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</si>
  <si>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</si>
  <si>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</si>
  <si>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</si>
  <si>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</si>
  <si>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</si>
  <si>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</si>
  <si>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</si>
  <si>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</si>
  <si>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</si>
  <si>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</si>
  <si>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</si>
  <si>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</si>
  <si>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</si>
  <si>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</si>
  <si>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</si>
  <si>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</si>
  <si>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</si>
  <si>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</si>
  <si>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</si>
  <si>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</si>
  <si>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</si>
  <si>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</si>
  <si>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</si>
  <si>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</si>
  <si>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</si>
  <si>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</si>
  <si>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</si>
  <si>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</si>
  <si>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</si>
  <si>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</si>
  <si>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</si>
  <si>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</si>
  <si>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</si>
  <si>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</si>
  <si>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</si>
  <si>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</si>
  <si>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</si>
  <si>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</si>
  <si>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</si>
  <si>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</si>
  <si>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</si>
  <si>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</si>
  <si>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</si>
  <si>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</si>
  <si>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</si>
  <si>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</si>
  <si>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</si>
  <si>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</si>
  <si>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</si>
  <si>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</si>
  <si>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</si>
  <si>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</si>
  <si>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</si>
  <si>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</si>
  <si>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</si>
  <si>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</si>
  <si>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</si>
  <si>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</si>
  <si>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</si>
  <si>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</si>
  <si>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</si>
  <si>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</si>
  <si>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</si>
  <si>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</si>
  <si>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</si>
  <si>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</si>
  <si>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</si>
  <si>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</si>
  <si>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</si>
  <si>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</si>
  <si>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</si>
  <si>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</si>
  <si>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</si>
  <si>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</si>
  <si>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</si>
  <si>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</si>
  <si>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</si>
  <si>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</si>
  <si>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</si>
  <si>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</si>
  <si>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</si>
  <si>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</si>
  <si>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</si>
  <si>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</si>
  <si>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</si>
  <si>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</si>
  <si>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</si>
  <si>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</si>
  <si>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</si>
  <si>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</si>
  <si>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</si>
  <si>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</si>
  <si>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</si>
  <si>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</si>
  <si>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</si>
  <si>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</si>
  <si>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</si>
  <si>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</si>
  <si>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</si>
  <si>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</si>
  <si>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</si>
  <si>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</si>
  <si>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</si>
  <si>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</si>
  <si>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</si>
  <si>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</si>
  <si>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</si>
  <si>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</si>
  <si>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</si>
  <si>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</si>
  <si>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</si>
  <si>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</si>
  <si>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</si>
  <si>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</si>
  <si>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</si>
  <si>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</si>
  <si>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</si>
  <si>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</si>
  <si>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</si>
  <si>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</si>
  <si>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</si>
  <si>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</si>
  <si>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</si>
  <si>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</si>
  <si>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</si>
  <si>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</si>
  <si>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</si>
  <si>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</si>
  <si>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</si>
  <si>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</si>
  <si>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</si>
  <si>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</si>
  <si>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</si>
  <si>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</si>
  <si>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</si>
  <si>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</si>
  <si>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</si>
  <si>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</si>
  <si>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</si>
  <si>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</si>
  <si>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</si>
  <si>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</si>
  <si>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</si>
  <si>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</si>
  <si>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</si>
  <si>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</si>
  <si>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</si>
  <si>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</si>
  <si>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</si>
  <si>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</si>
  <si>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</si>
  <si>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</si>
  <si>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</si>
  <si>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</si>
  <si>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</si>
  <si>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</si>
  <si>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</si>
  <si>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</si>
  <si>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</si>
  <si>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</si>
  <si>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</si>
  <si>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</si>
  <si>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</si>
  <si>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</si>
  <si>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</si>
  <si>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</si>
  <si>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</si>
  <si>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</si>
  <si>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</si>
  <si>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</si>
  <si>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</si>
  <si>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</si>
  <si>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</si>
  <si>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</si>
  <si>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</si>
  <si>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</si>
  <si>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</si>
  <si>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</si>
  <si>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</si>
  <si>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</si>
  <si>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</si>
  <si>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</si>
  <si>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</si>
  <si>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</si>
  <si>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</si>
  <si>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</si>
  <si>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</si>
  <si>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</si>
  <si>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</si>
  <si>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</si>
  <si>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</si>
  <si>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</si>
  <si>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</si>
  <si>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</si>
  <si>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</si>
  <si>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</si>
  <si>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</si>
  <si>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</si>
  <si>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</si>
  <si>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</si>
  <si>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</si>
  <si>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</si>
  <si>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</si>
  <si>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</si>
  <si>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</si>
  <si>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</si>
  <si>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</si>
  <si>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</si>
  <si>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</si>
  <si>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</si>
  <si>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</si>
  <si>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</si>
  <si>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</si>
  <si>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</si>
  <si>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</si>
  <si>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</si>
  <si>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</si>
  <si>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</si>
  <si>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</si>
  <si>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</si>
  <si>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</si>
  <si>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</si>
  <si>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</si>
  <si>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</si>
  <si>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</si>
  <si>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</si>
  <si>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</si>
  <si>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</si>
  <si>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</si>
  <si>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</si>
  <si>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</si>
  <si>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</si>
  <si>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</si>
  <si>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</si>
  <si>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</si>
  <si>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</si>
  <si>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</si>
  <si>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</si>
  <si>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</si>
  <si>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</si>
  <si>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</si>
  <si>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</si>
  <si>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</si>
  <si>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</si>
  <si>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</si>
  <si>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</si>
  <si>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</si>
  <si>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</si>
  <si>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</si>
  <si>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</si>
  <si>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</si>
  <si>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</si>
  <si>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</si>
  <si>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</si>
  <si>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</si>
  <si>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</si>
  <si>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</si>
  <si>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</si>
  <si>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</si>
  <si>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</si>
  <si>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</si>
  <si>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</si>
  <si>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</si>
  <si>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</si>
  <si>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</si>
  <si>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</si>
  <si>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</si>
  <si>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</si>
  <si>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</si>
  <si>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</si>
  <si>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</si>
  <si>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</si>
  <si>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</si>
  <si>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</si>
  <si>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</si>
  <si>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</si>
  <si>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</si>
  <si>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</si>
  <si>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</si>
  <si>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</si>
  <si>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</si>
  <si>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</si>
  <si>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</si>
  <si>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</si>
  <si>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</si>
  <si>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</si>
  <si>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</si>
  <si>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</si>
  <si>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</si>
  <si>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</si>
  <si>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</si>
  <si>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</si>
  <si>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</si>
  <si>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</si>
  <si>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</si>
  <si>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</si>
  <si>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</si>
  <si>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</si>
  <si>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</si>
  <si>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</si>
  <si>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</si>
  <si>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</si>
  <si>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</si>
  <si>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</si>
  <si>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</si>
  <si>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</si>
  <si>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</si>
  <si>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</si>
  <si>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</si>
  <si>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</si>
  <si>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</si>
  <si>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</si>
  <si>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</si>
  <si>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</si>
  <si>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</si>
  <si>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</si>
  <si>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</si>
  <si>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</si>
  <si>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</si>
  <si>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</si>
  <si>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</si>
  <si>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</si>
  <si>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</si>
  <si>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</si>
  <si>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</si>
  <si>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</si>
  <si>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</si>
  <si>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</si>
  <si>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</si>
  <si>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</si>
  <si>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</si>
  <si>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</si>
  <si>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</si>
  <si>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</si>
  <si>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</si>
  <si>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</si>
  <si>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</si>
  <si>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</si>
  <si>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</si>
  <si>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</si>
  <si>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</si>
  <si>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</si>
  <si>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</si>
  <si>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</si>
  <si>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</si>
  <si>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</si>
  <si>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</si>
  <si>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</si>
  <si>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</si>
  <si>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</si>
  <si>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</si>
  <si>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</si>
  <si>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</si>
  <si>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</si>
  <si>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</si>
  <si>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</si>
  <si>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</si>
  <si>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</si>
  <si>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</si>
  <si>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</si>
  <si>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</si>
  <si>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</si>
  <si>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</si>
  <si>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</si>
  <si>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</si>
  <si>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</si>
  <si>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</si>
  <si>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</si>
  <si>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</si>
  <si>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</si>
  <si>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</si>
  <si>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</si>
  <si>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</si>
  <si>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</si>
  <si>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</si>
  <si>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</si>
  <si>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</si>
  <si>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</si>
  <si>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</si>
  <si>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</si>
  <si>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</si>
  <si>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</si>
  <si>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</si>
  <si>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</si>
  <si>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</si>
  <si>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</si>
  <si>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</si>
  <si>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</si>
  <si>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</si>
  <si>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</si>
  <si>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</si>
  <si>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</si>
  <si>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</si>
  <si>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</si>
  <si>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</si>
  <si>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</si>
  <si>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</si>
  <si>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</si>
  <si>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</si>
  <si>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</si>
  <si>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</si>
  <si>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</si>
  <si>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</si>
  <si>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</si>
  <si>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</si>
  <si>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</si>
  <si>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</si>
  <si>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</si>
  <si>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</si>
  <si>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</si>
  <si>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</si>
  <si>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</si>
  <si>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</si>
  <si>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</si>
  <si>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</si>
  <si>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</si>
  <si>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</si>
  <si>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</si>
  <si>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</si>
  <si>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</si>
  <si>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</si>
  <si>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</si>
  <si>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</si>
  <si>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</si>
  <si>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</si>
  <si>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</si>
  <si>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</si>
  <si>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</si>
  <si>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</si>
  <si>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</si>
  <si>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</si>
  <si>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</si>
  <si>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</si>
  <si>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</si>
  <si>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</si>
  <si>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</si>
  <si>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</si>
  <si>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</si>
  <si>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</si>
  <si>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</si>
  <si>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</si>
  <si>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</si>
  <si>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</si>
  <si>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</si>
  <si>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</si>
  <si>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</si>
  <si>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</si>
  <si>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</si>
  <si>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</si>
  <si>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</si>
  <si>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</si>
  <si>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</si>
  <si>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</si>
  <si>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</si>
  <si>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</si>
  <si>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</si>
  <si>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</si>
  <si>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</si>
  <si>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</si>
  <si>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</si>
  <si>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</si>
  <si>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</si>
  <si>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</si>
  <si>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</si>
  <si>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</si>
  <si>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</si>
  <si>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</si>
  <si>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</si>
  <si>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</si>
  <si>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</si>
  <si>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</si>
  <si>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</si>
  <si>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</si>
  <si>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</si>
  <si>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</si>
  <si>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</si>
  <si>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</si>
  <si>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</si>
  <si>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</si>
  <si>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</si>
  <si>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</si>
  <si>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</si>
  <si>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</si>
  <si>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</si>
  <si>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</si>
  <si>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</si>
  <si>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</si>
  <si>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</si>
  <si>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</si>
  <si>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</si>
  <si>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</si>
  <si>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</si>
  <si>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</si>
  <si>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</si>
  <si>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</si>
  <si>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</si>
  <si>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</si>
  <si>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</si>
  <si>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</si>
  <si>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</si>
  <si>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</si>
  <si>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</si>
  <si>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</si>
  <si>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</si>
  <si>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</si>
  <si>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</si>
  <si>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</si>
  <si>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</si>
  <si>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</si>
  <si>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</si>
  <si>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</si>
  <si>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</si>
  <si>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</si>
  <si>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</si>
  <si>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</si>
  <si>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</si>
  <si>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</si>
  <si>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</si>
  <si>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</si>
  <si>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</si>
  <si>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</si>
  <si>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</si>
  <si>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</si>
  <si>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</si>
  <si>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</si>
  <si>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</si>
  <si>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</si>
  <si>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</si>
  <si>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</si>
  <si>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</si>
  <si>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</si>
  <si>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</si>
  <si>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</si>
  <si>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</si>
  <si>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</si>
  <si>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</si>
  <si>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</si>
  <si>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</si>
  <si>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</si>
  <si>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</si>
  <si>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</si>
  <si>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</si>
  <si>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</si>
  <si>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</si>
  <si>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</si>
  <si>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</si>
  <si>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</si>
  <si>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</si>
  <si>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</si>
  <si>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</si>
  <si>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</si>
  <si>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</si>
  <si>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</si>
  <si>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</si>
  <si>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</si>
  <si>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</si>
  <si>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</si>
  <si>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</si>
  <si>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</si>
  <si>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</si>
  <si>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</si>
  <si>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</si>
  <si>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</si>
  <si>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</si>
  <si>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</si>
  <si>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</si>
  <si>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</si>
  <si>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</si>
  <si>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</si>
  <si>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</si>
  <si>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</si>
  <si>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</si>
  <si>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</si>
  <si>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</si>
  <si>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</si>
  <si>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</si>
  <si>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</si>
  <si>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</si>
  <si>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</si>
  <si>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</si>
  <si>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</si>
  <si>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</si>
  <si>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</si>
  <si>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</si>
  <si>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</si>
  <si>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</si>
  <si>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</si>
  <si>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</si>
  <si>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</si>
  <si>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</si>
  <si>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</si>
  <si>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</si>
  <si>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</si>
  <si>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</si>
  <si>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</si>
  <si>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</si>
  <si>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</si>
  <si>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</si>
  <si>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</si>
  <si>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</si>
  <si>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</si>
  <si>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</si>
  <si>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</si>
  <si>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</si>
  <si>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</si>
  <si>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</si>
  <si>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</si>
  <si>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</si>
  <si>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</si>
  <si>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</si>
  <si>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</si>
  <si>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</si>
  <si>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</si>
  <si>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</si>
  <si>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</si>
  <si>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</si>
  <si>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</si>
  <si>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</si>
  <si>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</si>
  <si>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</si>
  <si>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</si>
  <si>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</si>
  <si>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</si>
  <si>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</si>
  <si>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</si>
  <si>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</si>
  <si>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</si>
  <si>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</si>
  <si>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</si>
  <si>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</si>
  <si>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</si>
  <si>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</si>
  <si>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</si>
  <si>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</si>
  <si>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</si>
  <si>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</si>
  <si>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</si>
  <si>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</si>
  <si>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</si>
  <si>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</si>
  <si>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</si>
  <si>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</si>
  <si>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</si>
  <si>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</si>
  <si>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</si>
  <si>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</si>
  <si>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</si>
  <si>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</si>
  <si>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</si>
  <si>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</si>
  <si>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</si>
  <si>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</si>
  <si>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</si>
  <si>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</si>
  <si>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</si>
  <si>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</si>
  <si>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</si>
  <si>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</si>
  <si>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</si>
  <si>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</si>
  <si>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</si>
  <si>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</si>
  <si>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</si>
  <si>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</si>
  <si>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</si>
  <si>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</si>
  <si>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</si>
  <si>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</si>
  <si>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</si>
  <si>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</si>
  <si>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</si>
  <si>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</si>
  <si>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</si>
  <si>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</si>
  <si>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</si>
  <si>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</si>
  <si>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</si>
  <si>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</si>
  <si>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</si>
  <si>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</si>
  <si>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</si>
  <si>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</si>
  <si>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</si>
  <si>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</si>
  <si>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</si>
  <si>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</si>
  <si>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</si>
  <si>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</si>
  <si>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</si>
  <si>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</si>
  <si>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</si>
  <si>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</si>
  <si>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</si>
  <si>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</si>
  <si>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</si>
  <si>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</si>
  <si>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</si>
  <si>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</si>
  <si>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</si>
  <si>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</si>
  <si>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</si>
  <si>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</si>
  <si>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</si>
  <si>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</si>
  <si>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</si>
  <si>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</si>
  <si>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</si>
  <si>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</si>
  <si>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</si>
  <si>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</si>
  <si>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</si>
  <si>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</si>
  <si>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</si>
  <si>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</si>
  <si>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</si>
  <si>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</si>
  <si>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</si>
  <si>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</si>
  <si>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</si>
  <si>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</si>
  <si>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</si>
  <si>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</si>
  <si>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</si>
  <si>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</si>
  <si>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</si>
  <si>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</si>
  <si>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</si>
  <si>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</si>
  <si>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</si>
  <si>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</si>
  <si>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</si>
  <si>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</si>
  <si>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</si>
  <si>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</si>
  <si>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</si>
  <si>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</si>
  <si>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</si>
  <si>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</si>
  <si>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</si>
  <si>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</si>
  <si>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</si>
  <si>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</si>
  <si>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</si>
  <si>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</si>
  <si>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</si>
  <si>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</si>
  <si>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</si>
  <si>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</si>
  <si>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</si>
  <si>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</si>
  <si>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</si>
  <si>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</si>
  <si>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</si>
  <si>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</si>
  <si>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</si>
  <si>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</si>
  <si>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</si>
  <si>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</si>
  <si>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</si>
  <si>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</si>
  <si>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</si>
  <si>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</si>
  <si>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</si>
  <si>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</si>
  <si>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</si>
  <si>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</si>
  <si>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</si>
  <si>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</si>
  <si>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</si>
  <si>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</si>
  <si>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</si>
  <si>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</si>
  <si>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</si>
  <si>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</si>
  <si>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</si>
  <si>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</si>
  <si>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</si>
  <si>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</si>
  <si>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</si>
  <si>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</si>
  <si>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</si>
  <si>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</si>
  <si>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</si>
  <si>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</si>
  <si>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</si>
  <si>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</si>
  <si>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</si>
  <si>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</si>
  <si>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</si>
  <si>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</si>
  <si>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</si>
  <si>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</si>
  <si>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</si>
  <si>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</si>
  <si>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</si>
  <si>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</si>
  <si>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</si>
  <si>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</si>
  <si>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</si>
  <si>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</si>
  <si>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</si>
  <si>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</si>
  <si>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</si>
  <si>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</si>
  <si>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</si>
  <si>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</si>
  <si>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</si>
  <si>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</si>
  <si>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</si>
  <si>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</si>
  <si>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</si>
  <si>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</si>
  <si>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</si>
  <si>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</si>
  <si>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</si>
  <si>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</si>
  <si>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</si>
  <si>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</si>
  <si>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</si>
  <si>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</si>
  <si>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</si>
  <si>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</si>
  <si>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</si>
  <si>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</si>
  <si>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</si>
  <si>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</si>
  <si>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</si>
  <si>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</si>
  <si>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</si>
  <si>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</si>
  <si>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</si>
  <si>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</si>
  <si>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</si>
  <si>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</si>
  <si>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</si>
  <si>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</si>
  <si>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</si>
  <si>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</si>
  <si>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</si>
  <si>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</si>
  <si>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</si>
  <si>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</si>
  <si>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</si>
  <si>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</si>
  <si>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</si>
  <si>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</si>
  <si>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</si>
  <si>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</si>
  <si>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</si>
  <si>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</si>
  <si>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</si>
  <si>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</si>
  <si>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</si>
  <si>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</si>
  <si>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</si>
  <si>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</si>
  <si>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</si>
  <si>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</si>
  <si>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</si>
  <si>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</si>
  <si>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</si>
  <si>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</si>
  <si>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</si>
  <si>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</si>
  <si>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</si>
  <si>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</si>
  <si>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</si>
  <si>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</si>
  <si>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</si>
  <si>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</si>
  <si>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</si>
  <si>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</si>
  <si>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</si>
  <si>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</si>
  <si>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</si>
  <si>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</si>
  <si>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</si>
  <si>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</si>
  <si>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</si>
  <si>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</si>
  <si>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</si>
  <si>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</si>
  <si>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</si>
  <si>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</si>
  <si>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</si>
  <si>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</si>
  <si>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</si>
  <si>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</si>
  <si>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</si>
  <si>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</si>
  <si>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</si>
  <si>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</si>
  <si>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</si>
  <si>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</si>
  <si>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</si>
  <si>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</si>
  <si>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</si>
  <si>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</si>
  <si>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</si>
  <si>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</si>
  <si>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</si>
  <si>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</si>
  <si>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</si>
  <si>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</si>
  <si>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</si>
  <si>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</si>
  <si>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</si>
  <si>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</si>
  <si>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</si>
  <si>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</si>
  <si>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</si>
  <si>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</si>
  <si>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</si>
  <si>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</si>
  <si>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</si>
  <si>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</si>
  <si>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</si>
  <si>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</si>
  <si>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</si>
  <si>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</si>
  <si>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</si>
  <si>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</si>
  <si>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</si>
  <si>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</si>
  <si>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</si>
  <si>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</si>
  <si>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</si>
  <si>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</si>
  <si>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</si>
  <si>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</si>
  <si>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</si>
  <si>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</si>
  <si>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</si>
  <si>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</si>
  <si>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</si>
  <si>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</si>
  <si>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</si>
  <si>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</si>
  <si>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</si>
  <si>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</si>
  <si>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</si>
  <si>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</si>
  <si>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</si>
  <si>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</si>
  <si>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</si>
  <si>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</si>
  <si>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</si>
  <si>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</si>
  <si>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</si>
  <si>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</si>
  <si>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</si>
  <si>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</si>
  <si>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</si>
  <si>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</si>
  <si>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</si>
  <si>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</si>
  <si>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</si>
  <si>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</si>
  <si>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</si>
  <si>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</si>
  <si>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</si>
  <si>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</si>
  <si>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</si>
  <si>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</si>
  <si>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</si>
  <si>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</si>
  <si>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</si>
  <si>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</si>
  <si>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</si>
  <si>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</si>
  <si>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</si>
  <si>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</si>
  <si>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</si>
  <si>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</si>
  <si>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</si>
  <si>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</si>
  <si>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</si>
  <si>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</si>
  <si>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</si>
  <si>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</si>
  <si>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</si>
  <si>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</si>
  <si>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</si>
  <si>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</si>
  <si>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</si>
  <si>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</si>
  <si>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</si>
  <si>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</si>
  <si>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</si>
  <si>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</si>
  <si>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</si>
  <si>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</si>
  <si>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</si>
  <si>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</si>
  <si>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</si>
  <si>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</si>
  <si>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</si>
  <si>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</si>
  <si>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</si>
  <si>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</si>
  <si>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</si>
  <si>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</si>
  <si>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</si>
  <si>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</si>
  <si>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</si>
  <si>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</si>
  <si>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</si>
  <si>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</si>
  <si>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</si>
  <si>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</si>
  <si>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</si>
  <si>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</si>
  <si>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</si>
  <si>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</si>
  <si>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</si>
  <si>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</si>
  <si>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</si>
  <si>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</si>
  <si>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</si>
  <si>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</si>
  <si>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</si>
  <si>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</si>
  <si>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</si>
  <si>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</si>
  <si>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</si>
  <si>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</si>
  <si>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</si>
  <si>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</si>
  <si>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</si>
  <si>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</si>
  <si>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</si>
  <si>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</si>
  <si>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</si>
  <si>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</si>
  <si>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</si>
  <si>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</si>
  <si>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</si>
  <si>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</si>
  <si>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</si>
  <si>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</si>
  <si>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</si>
  <si>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</si>
  <si>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</si>
  <si>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</si>
  <si>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</si>
  <si>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</si>
  <si>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</si>
  <si>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</si>
  <si>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</si>
  <si>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</si>
  <si>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</si>
  <si>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</si>
  <si>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</si>
  <si>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</si>
  <si>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</si>
  <si>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</si>
  <si>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</si>
  <si>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</si>
  <si>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</si>
  <si>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</si>
  <si>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</si>
  <si>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</si>
  <si>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</si>
  <si>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</si>
  <si>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</si>
  <si>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</si>
  <si>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</si>
  <si>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</si>
  <si>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</si>
  <si>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</si>
  <si>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</si>
  <si>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</si>
  <si>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</si>
  <si>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</si>
  <si>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</si>
  <si>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</si>
  <si>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</si>
  <si>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</si>
  <si>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</si>
  <si>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</si>
  <si>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</si>
  <si>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</si>
  <si>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</si>
  <si>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</si>
  <si>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</si>
  <si>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</si>
  <si>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</si>
  <si>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</si>
  <si>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</si>
  <si>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</si>
  <si>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</si>
  <si>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</si>
  <si>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</si>
  <si>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</si>
  <si>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</si>
  <si>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</si>
  <si>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</si>
  <si>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</si>
  <si>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</si>
  <si>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</si>
  <si>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</si>
  <si>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</si>
  <si>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</si>
  <si>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</si>
  <si>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</si>
  <si>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</si>
  <si>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</si>
  <si>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</si>
  <si>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</si>
  <si>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</si>
  <si>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</si>
  <si>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</si>
  <si>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</si>
  <si>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</si>
  <si>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</si>
  <si>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</si>
  <si>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</si>
  <si>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</si>
  <si>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</si>
  <si>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</si>
  <si>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</si>
  <si>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</si>
  <si>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</si>
  <si>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</si>
  <si>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</si>
  <si>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</si>
  <si>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</si>
  <si>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</si>
  <si>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</si>
  <si>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</si>
  <si>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</si>
  <si>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</si>
  <si>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</si>
  <si>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</si>
  <si>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</si>
  <si>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</si>
  <si>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</si>
  <si>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</si>
  <si>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</si>
  <si>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</si>
  <si>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</si>
  <si>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</si>
  <si>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</si>
  <si>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</si>
  <si>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</si>
  <si>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</si>
  <si>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</si>
  <si>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</si>
  <si>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</si>
  <si>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</si>
  <si>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</si>
  <si>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</si>
  <si>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</si>
  <si>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</si>
  <si>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</si>
  <si>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</si>
  <si>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</si>
  <si>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</si>
  <si>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</si>
  <si>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</si>
  <si>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</si>
  <si>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</si>
  <si>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</si>
  <si>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</si>
  <si>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</si>
  <si>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</si>
  <si>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</si>
  <si>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</si>
  <si>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</si>
  <si>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</si>
  <si>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</si>
  <si>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</si>
  <si>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</si>
  <si>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</si>
  <si>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</si>
  <si>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</si>
  <si>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</si>
  <si>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</si>
  <si>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</si>
  <si>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</si>
  <si>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</si>
  <si>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</si>
  <si>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</si>
  <si>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</si>
  <si>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</si>
  <si>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</si>
  <si>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</si>
  <si>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</si>
  <si>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</si>
  <si>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</si>
  <si>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</si>
  <si>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</si>
  <si>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</si>
  <si>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</si>
  <si>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</si>
  <si>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</si>
  <si>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</si>
  <si>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</si>
  <si>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</si>
  <si>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</si>
  <si>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</si>
  <si>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</si>
  <si>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</si>
  <si>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</si>
  <si>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</si>
  <si>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</si>
  <si>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</si>
  <si>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</si>
  <si>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</si>
  <si>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</si>
  <si>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</si>
  <si>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</si>
  <si>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</si>
  <si>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</si>
  <si>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</si>
  <si>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</si>
  <si>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</si>
  <si>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</si>
  <si>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</si>
  <si>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</si>
  <si>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</si>
  <si>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</si>
  <si>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</si>
  <si>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</si>
  <si>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</si>
  <si>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</si>
  <si>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</si>
  <si>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</si>
  <si>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</si>
  <si>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</si>
  <si>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</si>
  <si>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</si>
  <si>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</si>
  <si>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</si>
  <si>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</si>
  <si>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</si>
  <si>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</si>
  <si>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</si>
  <si>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</si>
  <si>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</si>
  <si>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</si>
  <si>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</si>
  <si>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</si>
  <si>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</si>
  <si>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</si>
  <si>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</si>
  <si>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</si>
  <si>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</si>
  <si>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</si>
  <si>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</si>
  <si>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</si>
  <si>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</si>
  <si>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</si>
  <si>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</si>
  <si>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</si>
  <si>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</si>
  <si>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</si>
  <si>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</si>
  <si>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</si>
  <si>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</si>
  <si>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</si>
  <si>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</si>
  <si>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</si>
  <si>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</si>
  <si>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</si>
  <si>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</si>
  <si>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</si>
  <si>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</si>
  <si>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</si>
  <si>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</si>
  <si>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</si>
  <si>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</si>
  <si>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</si>
  <si>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</si>
  <si>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</si>
  <si>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</si>
  <si>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</si>
  <si>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</si>
  <si>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</si>
  <si>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</si>
  <si>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</si>
  <si>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</si>
  <si>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</si>
  <si>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</si>
  <si>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</si>
  <si>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</si>
  <si>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</si>
  <si>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</si>
  <si>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</si>
  <si>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</si>
  <si>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</si>
  <si>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</si>
  <si>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</si>
  <si>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</si>
  <si>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</si>
  <si>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</si>
  <si>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</si>
  <si>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</si>
  <si>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</si>
  <si>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</si>
  <si>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</si>
  <si>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</si>
  <si>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</si>
  <si>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</si>
  <si>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</si>
  <si>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</si>
  <si>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</si>
  <si>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</si>
  <si>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</si>
  <si>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</si>
  <si>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</si>
  <si>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</si>
  <si>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</si>
  <si>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</si>
  <si>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</si>
  <si>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</si>
  <si>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</si>
  <si>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</si>
  <si>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</si>
  <si>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</si>
  <si>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</si>
  <si>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</si>
  <si>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</si>
  <si>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</si>
  <si>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</si>
  <si>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</si>
  <si>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</si>
  <si>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</si>
  <si>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</si>
  <si>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</si>
  <si>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</si>
  <si>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</si>
  <si>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</si>
  <si>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</si>
  <si>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</si>
  <si>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</si>
  <si>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</si>
  <si>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</si>
  <si>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</si>
  <si>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</si>
  <si>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</si>
  <si>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</si>
  <si>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</si>
  <si>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</si>
  <si>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</si>
  <si>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</si>
  <si>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</si>
  <si>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</si>
  <si>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</si>
  <si>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</si>
  <si>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</si>
  <si>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</si>
  <si>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</si>
  <si>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</si>
  <si>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</si>
  <si>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</si>
  <si>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</si>
  <si>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</si>
  <si>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</si>
  <si>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</si>
  <si>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</si>
  <si>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</si>
  <si>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</si>
  <si>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</si>
  <si>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</si>
  <si>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</si>
  <si>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</si>
  <si>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</si>
  <si>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</si>
  <si>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</si>
  <si>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</si>
  <si>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</si>
  <si>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</si>
  <si>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</si>
  <si>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</si>
  <si>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</si>
  <si>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</si>
  <si>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</si>
  <si>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</si>
  <si>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</si>
  <si>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</si>
  <si>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</si>
  <si>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</si>
  <si>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</si>
  <si>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</si>
  <si>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</si>
  <si>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</si>
  <si>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</si>
  <si>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</si>
  <si>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</si>
  <si>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</si>
  <si>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</si>
  <si>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</si>
  <si>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</si>
  <si>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</si>
  <si>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</si>
  <si>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</si>
  <si>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</si>
  <si>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</si>
  <si>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</si>
  <si>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</si>
  <si>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</si>
  <si>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</si>
  <si>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</si>
  <si>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</si>
  <si>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</si>
  <si>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</si>
  <si>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</si>
  <si>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</si>
  <si>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</si>
  <si>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</si>
  <si>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</si>
  <si>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</si>
  <si>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</si>
  <si>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</si>
  <si>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</si>
  <si>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</si>
  <si>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</si>
  <si>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</si>
  <si>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</si>
  <si>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</si>
  <si>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</si>
  <si>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</si>
  <si>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</si>
  <si>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</si>
  <si>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</si>
  <si>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</si>
  <si>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</si>
  <si>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</si>
  <si>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</si>
  <si>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</si>
  <si>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</si>
  <si>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</si>
  <si>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</si>
  <si>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</si>
  <si>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</si>
  <si>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</si>
  <si>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</si>
  <si>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</si>
  <si>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</si>
  <si>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</si>
  <si>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</si>
  <si>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</si>
  <si>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</si>
  <si>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</si>
  <si>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</si>
  <si>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</si>
  <si>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</si>
  <si>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</si>
  <si>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</si>
  <si>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</si>
  <si>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</si>
  <si>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</si>
  <si>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</si>
  <si>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</si>
  <si>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</si>
  <si>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</si>
  <si>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</si>
  <si>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</si>
  <si>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</si>
  <si>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</si>
  <si>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</si>
  <si>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</si>
  <si>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</si>
  <si>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</si>
  <si>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</si>
  <si>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</si>
  <si>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</si>
  <si>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</si>
  <si>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</si>
  <si>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</si>
  <si>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</si>
  <si>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</si>
  <si>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</si>
  <si>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</si>
  <si>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</si>
  <si>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</si>
  <si>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</si>
  <si>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</si>
  <si>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</si>
  <si>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</si>
  <si>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</si>
  <si>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</si>
  <si>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</si>
  <si>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</si>
  <si>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</si>
  <si>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</si>
  <si>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</si>
  <si>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</si>
  <si>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</si>
  <si>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</si>
  <si>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</si>
  <si>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</si>
  <si>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</si>
  <si>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</si>
  <si>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</si>
  <si>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</si>
  <si>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</si>
  <si>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</si>
  <si>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</si>
  <si>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</si>
  <si>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</si>
  <si>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</si>
  <si>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</si>
  <si>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</si>
  <si>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</si>
  <si>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</si>
  <si>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</si>
  <si>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</si>
  <si>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</si>
  <si>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</si>
  <si>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</si>
  <si>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</si>
  <si>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</si>
  <si>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</si>
  <si>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</si>
  <si>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</si>
  <si>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</si>
  <si>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</si>
  <si>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</si>
  <si>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</si>
  <si>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</si>
  <si>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</si>
  <si>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</si>
  <si>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</si>
  <si>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</si>
  <si>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</si>
  <si>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</si>
  <si>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</si>
  <si>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</si>
  <si>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</si>
  <si>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</si>
  <si>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</si>
  <si>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</si>
  <si>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</si>
  <si>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</si>
  <si>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</si>
  <si>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</si>
  <si>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</si>
  <si>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</si>
  <si>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</si>
  <si>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</si>
  <si>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</si>
  <si>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</si>
  <si>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</si>
  <si>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</si>
  <si>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</si>
  <si>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</si>
  <si>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</si>
  <si>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</si>
  <si>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</si>
  <si>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</si>
  <si>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</si>
  <si>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</si>
  <si>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</si>
  <si>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</si>
  <si>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</si>
  <si>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</si>
  <si>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</si>
  <si>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</si>
  <si>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</si>
  <si>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</si>
  <si>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</si>
  <si>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</si>
  <si>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</si>
  <si>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</si>
  <si>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</si>
  <si>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</si>
  <si>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</si>
  <si>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</si>
  <si>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</si>
  <si>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</si>
  <si>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</si>
  <si>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</si>
  <si>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</si>
  <si>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</si>
  <si>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</si>
  <si>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</si>
  <si>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</si>
  <si>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</si>
  <si>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</si>
  <si>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</si>
  <si>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</si>
  <si>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</si>
  <si>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</si>
  <si>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</si>
  <si>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</si>
  <si>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</si>
  <si>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</si>
  <si>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</si>
  <si>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</si>
  <si>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</si>
  <si>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</si>
  <si>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</si>
  <si>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</si>
  <si>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</si>
  <si>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</si>
  <si>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</si>
  <si>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</si>
  <si>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</si>
  <si>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</si>
  <si>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</si>
  <si>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</si>
  <si>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</si>
  <si>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</si>
  <si>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</si>
  <si>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</si>
  <si>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</si>
  <si>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</si>
  <si>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</si>
  <si>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</si>
  <si>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</si>
  <si>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</si>
  <si>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</si>
  <si>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</si>
  <si>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</si>
  <si>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</si>
  <si>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</si>
  <si>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</si>
  <si>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</si>
  <si>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</si>
  <si>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</si>
  <si>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</si>
  <si>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</si>
  <si>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</si>
  <si>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</si>
  <si>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</si>
  <si>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</si>
  <si>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</si>
  <si>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</si>
  <si>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</si>
  <si>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</si>
  <si>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</si>
  <si>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</si>
  <si>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</si>
  <si>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</si>
  <si>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</si>
  <si>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</si>
  <si>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</si>
  <si>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</si>
  <si>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</si>
  <si>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</si>
  <si>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</si>
  <si>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</si>
  <si>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</si>
  <si>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</si>
  <si>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</si>
  <si>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</si>
  <si>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</si>
  <si>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</si>
  <si>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</si>
  <si>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</si>
  <si>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</si>
  <si>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</si>
  <si>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</si>
  <si>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</si>
  <si>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</si>
  <si>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</si>
  <si>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</si>
  <si>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</si>
  <si>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</si>
  <si>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</si>
  <si>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</si>
  <si>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</si>
  <si>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</si>
  <si>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</si>
  <si>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</si>
  <si>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</si>
  <si>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</si>
  <si>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</si>
  <si>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</si>
  <si>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</si>
  <si>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</si>
  <si>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</si>
  <si>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</si>
  <si>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</si>
  <si>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</si>
  <si>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</si>
  <si>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</si>
  <si>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</si>
  <si>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</si>
  <si>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</si>
  <si>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</si>
  <si>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</si>
  <si>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</si>
  <si>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</si>
  <si>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</si>
  <si>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</si>
  <si>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</si>
  <si>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</si>
  <si>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</si>
  <si>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</si>
  <si>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</si>
  <si>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</si>
  <si>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</si>
  <si>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</si>
  <si>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</si>
  <si>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</si>
  <si>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</si>
  <si>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</si>
  <si>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</si>
  <si>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</si>
  <si>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</si>
  <si>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</si>
  <si>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</si>
  <si>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</si>
  <si>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</si>
  <si>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</si>
  <si>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</si>
  <si>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</si>
  <si>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</si>
  <si>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</si>
  <si>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</si>
  <si>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</si>
  <si>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</si>
  <si>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</si>
  <si>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</si>
  <si>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</si>
  <si>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</si>
  <si>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</si>
  <si>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</si>
  <si>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</si>
  <si>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</si>
  <si>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</si>
  <si>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</si>
  <si>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</si>
  <si>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</si>
  <si>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</si>
  <si>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</si>
  <si>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</si>
  <si>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</si>
  <si>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</si>
  <si>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</si>
  <si>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</si>
  <si>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</si>
  <si>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</si>
  <si>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</si>
  <si>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</si>
  <si>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</si>
  <si>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</si>
  <si>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</si>
  <si>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</si>
  <si>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</si>
  <si>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</si>
  <si>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</si>
  <si>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</si>
  <si>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</si>
  <si>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</si>
  <si>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</si>
  <si>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</si>
  <si>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</si>
  <si>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</si>
  <si>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</si>
  <si>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</si>
  <si>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</si>
  <si>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</si>
  <si>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</si>
  <si>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</si>
  <si>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</si>
  <si>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</si>
  <si>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</si>
  <si>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</si>
  <si>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</si>
  <si>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</si>
  <si>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</si>
  <si>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</si>
  <si>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</si>
  <si>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</si>
  <si>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</si>
  <si>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</si>
  <si>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</si>
  <si>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</si>
  <si>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</si>
  <si>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</si>
  <si>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</si>
  <si>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</si>
  <si>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</si>
  <si>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</si>
  <si>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</si>
  <si>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</si>
  <si>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</si>
  <si>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</si>
  <si>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</si>
  <si>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</si>
  <si>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</si>
  <si>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</si>
  <si>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</si>
  <si>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</si>
  <si>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</si>
  <si>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</si>
  <si>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</si>
  <si>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</si>
  <si>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</si>
  <si>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</si>
  <si>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</si>
  <si>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</si>
  <si>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</si>
  <si>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</si>
  <si>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</si>
  <si>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</si>
  <si>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</si>
  <si>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</si>
  <si>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</si>
  <si>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</si>
  <si>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</si>
  <si>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</si>
  <si>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</si>
  <si>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</si>
  <si>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</si>
  <si>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</si>
  <si>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</si>
  <si>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</si>
  <si>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</si>
  <si>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</si>
  <si>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</si>
  <si>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</si>
  <si>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</si>
  <si>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</si>
  <si>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</si>
  <si>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</si>
  <si>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</si>
  <si>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</si>
  <si>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</si>
  <si>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</si>
  <si>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</si>
  <si>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</si>
  <si>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</si>
  <si>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</si>
  <si>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</si>
  <si>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</si>
  <si>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</si>
  <si>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</si>
  <si>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</si>
  <si>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</si>
  <si>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</si>
  <si>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</si>
  <si>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</si>
  <si>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</si>
  <si>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</si>
  <si>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</si>
  <si>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</si>
  <si>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</si>
  <si>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</si>
  <si>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</si>
  <si>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</si>
  <si>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</si>
  <si>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</si>
  <si>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</si>
  <si>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</si>
  <si>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</si>
  <si>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</si>
  <si>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</si>
  <si>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</si>
  <si>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</si>
  <si>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</si>
  <si>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</si>
  <si>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</si>
  <si>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</si>
  <si>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</si>
  <si>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</si>
  <si>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</si>
  <si>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</si>
  <si>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</si>
  <si>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</si>
  <si>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</si>
  <si>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</si>
  <si>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</si>
  <si>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</si>
  <si>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</si>
  <si>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</si>
  <si>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</si>
  <si>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</si>
  <si>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</si>
  <si>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</si>
  <si>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</si>
  <si>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</si>
  <si>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</si>
  <si>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</si>
  <si>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</si>
  <si>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</si>
  <si>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</si>
  <si>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</si>
  <si>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</si>
  <si>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</si>
  <si>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</si>
  <si>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</si>
  <si>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</si>
  <si>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</si>
  <si>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</si>
  <si>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</si>
  <si>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</si>
  <si>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</si>
  <si>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</si>
  <si>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</si>
  <si>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</si>
  <si>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</si>
  <si>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</si>
  <si>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</si>
  <si>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</si>
  <si>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</si>
  <si>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</si>
  <si>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</si>
  <si>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</si>
  <si>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</si>
  <si>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</si>
  <si>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</si>
  <si>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</si>
  <si>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</si>
  <si>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</si>
  <si>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</si>
  <si>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</si>
  <si>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</si>
  <si>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</si>
  <si>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</si>
  <si>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</si>
  <si>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</si>
  <si>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</si>
  <si>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</si>
  <si>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</si>
  <si>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</si>
  <si>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</si>
  <si>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</si>
  <si>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</si>
  <si>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</si>
  <si>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</si>
  <si>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</si>
  <si>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</si>
  <si>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</si>
  <si>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</si>
  <si>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</si>
  <si>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</si>
  <si>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</si>
  <si>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</si>
  <si>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</si>
  <si>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</si>
  <si>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</si>
  <si>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</si>
  <si>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</si>
  <si>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</si>
  <si>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</si>
  <si>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</si>
  <si>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</si>
  <si>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</si>
  <si>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</si>
  <si>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</si>
  <si>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</si>
  <si>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</si>
  <si>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</si>
  <si>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</si>
  <si>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</si>
  <si>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</si>
  <si>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</si>
  <si>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</si>
  <si>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</si>
  <si>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</si>
  <si>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</si>
  <si>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</si>
  <si>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</si>
  <si>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</si>
  <si>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</si>
  <si>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</si>
  <si>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</si>
  <si>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</si>
  <si>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</si>
  <si>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</si>
  <si>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</si>
  <si>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</si>
  <si>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</si>
  <si>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</si>
  <si>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</si>
  <si>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</si>
  <si>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</si>
  <si>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</si>
  <si>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</si>
  <si>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</si>
  <si>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</si>
  <si>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</si>
  <si>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</si>
  <si>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</si>
  <si>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</si>
  <si>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</si>
  <si>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</si>
  <si>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</si>
  <si>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</si>
  <si>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</si>
  <si>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</si>
  <si>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</si>
  <si>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</si>
  <si>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</si>
  <si>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</si>
  <si>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</si>
  <si>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</si>
  <si>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</si>
  <si>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</si>
  <si>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</si>
  <si>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</si>
  <si>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</si>
  <si>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</si>
  <si>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</si>
  <si>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</si>
  <si>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</si>
  <si>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</si>
  <si>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</si>
  <si>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</si>
  <si>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</si>
  <si>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</si>
  <si>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</si>
  <si>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</si>
  <si>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</si>
  <si>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</si>
  <si>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</si>
  <si>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</si>
  <si>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</si>
  <si>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</si>
  <si>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</si>
  <si>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</si>
  <si>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</si>
  <si>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</si>
  <si>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</si>
  <si>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</si>
  <si>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</si>
  <si>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</si>
  <si>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</si>
  <si>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</si>
  <si>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</si>
  <si>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</si>
  <si>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</si>
  <si>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</si>
  <si>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</si>
  <si>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</si>
  <si>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</si>
  <si>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</si>
  <si>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</si>
  <si>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</si>
  <si>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</si>
  <si>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</si>
  <si>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</si>
  <si>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</si>
  <si>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</si>
  <si>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</si>
  <si>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</si>
  <si>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</si>
  <si>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</si>
  <si>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</si>
  <si>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</si>
  <si>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</si>
  <si>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</si>
  <si>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</si>
  <si>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</si>
  <si>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</si>
  <si>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</si>
  <si>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</si>
  <si>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</si>
  <si>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</si>
  <si>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</si>
  <si>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</si>
  <si>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</si>
  <si>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</si>
  <si>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</si>
  <si>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</si>
  <si>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</si>
  <si>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</si>
  <si>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</si>
  <si>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</si>
  <si>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</si>
  <si>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</si>
  <si>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</si>
  <si>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</si>
  <si>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</si>
  <si>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</si>
  <si>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</si>
  <si>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</si>
  <si>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</si>
  <si>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</si>
  <si>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</si>
  <si>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</si>
  <si>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</si>
  <si>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</si>
  <si>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</si>
  <si>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</si>
  <si>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</si>
  <si>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</si>
  <si>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</si>
  <si>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</si>
  <si>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</si>
  <si>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</si>
  <si>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</si>
  <si>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</si>
  <si>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</si>
  <si>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</si>
  <si>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</si>
  <si>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</si>
  <si>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</si>
  <si>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</si>
  <si>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</si>
  <si>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</si>
  <si>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</si>
  <si>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</si>
  <si>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</si>
  <si>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</si>
  <si>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</si>
  <si>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</si>
  <si>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</si>
  <si>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</si>
  <si>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</si>
  <si>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</si>
  <si>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</si>
  <si>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</si>
  <si>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</si>
  <si>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</si>
  <si>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</si>
  <si>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</si>
  <si>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</si>
  <si>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</si>
  <si>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</si>
  <si>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</si>
  <si>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</si>
  <si>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</si>
  <si>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</si>
  <si>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</si>
  <si>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</si>
  <si>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</si>
  <si>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</si>
  <si>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</si>
  <si>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</si>
  <si>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</si>
  <si>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</si>
  <si>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</si>
  <si>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</si>
  <si>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</si>
  <si>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</si>
  <si>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</si>
  <si>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</si>
  <si>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</si>
  <si>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</si>
  <si>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</si>
  <si>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</si>
  <si>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</si>
  <si>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</si>
  <si>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</si>
  <si>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</si>
  <si>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</si>
  <si>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</si>
  <si>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</si>
  <si>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</si>
  <si>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</si>
  <si>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</si>
  <si>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</si>
  <si>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</si>
  <si>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</si>
  <si>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</si>
  <si>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</si>
  <si>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</si>
  <si>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</si>
  <si>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</si>
  <si>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</si>
  <si>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</si>
  <si>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</si>
  <si>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</si>
  <si>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</si>
  <si>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</si>
  <si>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</si>
  <si>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</si>
  <si>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</si>
  <si>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</si>
  <si>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</si>
  <si>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</si>
  <si>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</si>
  <si>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</si>
  <si>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</si>
  <si>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</si>
  <si>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</si>
  <si>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</si>
  <si>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</si>
  <si>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</si>
  <si>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</si>
  <si>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</si>
  <si>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</si>
  <si>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</si>
  <si>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</si>
  <si>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</si>
  <si>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</si>
  <si>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</si>
  <si>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</si>
  <si>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</si>
  <si>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</si>
  <si>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</si>
  <si>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</si>
  <si>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</si>
  <si>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</si>
  <si>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</si>
  <si>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</si>
  <si>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</si>
  <si>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</si>
  <si>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</si>
  <si>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</si>
  <si>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</si>
  <si>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</si>
  <si>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</si>
  <si>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</si>
  <si>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</si>
  <si>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</si>
  <si>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</si>
  <si>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</si>
  <si>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</si>
  <si>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</si>
  <si>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</si>
  <si>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</si>
  <si>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</si>
  <si>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</si>
  <si>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</si>
  <si>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</si>
  <si>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</si>
  <si>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</si>
  <si>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</si>
  <si>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</si>
  <si>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</si>
  <si>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</si>
  <si>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</si>
  <si>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</si>
  <si>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</si>
  <si>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</si>
  <si>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</si>
  <si>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</si>
  <si>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</si>
  <si>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</si>
  <si>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</si>
  <si>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</si>
  <si>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</si>
  <si>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</si>
  <si>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</si>
  <si>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</si>
  <si>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</si>
  <si>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</si>
  <si>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</si>
  <si>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</si>
  <si>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</si>
  <si>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</si>
  <si>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</si>
  <si>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</si>
  <si>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</si>
  <si>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</si>
  <si>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</si>
  <si>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</si>
  <si>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</si>
  <si>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</si>
  <si>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</si>
  <si>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</si>
  <si>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</si>
  <si>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</si>
  <si>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</si>
  <si>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</si>
  <si>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</si>
  <si>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</si>
  <si>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</si>
  <si>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</si>
  <si>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</si>
  <si>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</si>
  <si>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</si>
  <si>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</si>
  <si>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</si>
  <si>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</si>
  <si>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</si>
  <si>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</si>
  <si>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</si>
  <si>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</si>
  <si>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</si>
  <si>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</si>
  <si>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</si>
  <si>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</si>
  <si>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</si>
  <si>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</si>
  <si>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</si>
  <si>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</si>
  <si>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</si>
  <si>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</si>
  <si>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</si>
  <si>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</si>
  <si>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</si>
  <si>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</si>
  <si>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</si>
  <si>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</si>
  <si>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</si>
  <si>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</si>
  <si>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</si>
  <si>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</si>
  <si>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</si>
  <si>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</si>
  <si>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</si>
  <si>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</si>
  <si>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</si>
  <si>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</si>
  <si>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</si>
  <si>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</si>
  <si>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</si>
  <si>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</si>
  <si>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</si>
  <si>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</si>
  <si>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</si>
  <si>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</si>
  <si>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</si>
  <si>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</si>
  <si>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</si>
  <si>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</si>
  <si>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</si>
  <si>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</si>
  <si>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</si>
  <si>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</si>
  <si>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</si>
  <si>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</si>
  <si>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</si>
  <si>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</si>
  <si>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</si>
  <si>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</si>
  <si>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</si>
  <si>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</si>
  <si>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</si>
  <si>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</si>
  <si>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</si>
  <si>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</si>
  <si>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</si>
  <si>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</si>
  <si>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</si>
  <si>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</si>
  <si>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</si>
  <si>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</si>
  <si>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</si>
  <si>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</si>
  <si>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</si>
  <si>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</si>
  <si>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</si>
  <si>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</si>
  <si>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</si>
  <si>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</si>
  <si>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</si>
  <si>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</si>
  <si>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</si>
  <si>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</si>
  <si>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</si>
  <si>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</si>
  <si>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</si>
  <si>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</si>
  <si>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</si>
  <si>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</si>
  <si>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</si>
  <si>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</si>
  <si>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</si>
  <si>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</si>
  <si>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</si>
  <si>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</si>
  <si>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</si>
  <si>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</si>
  <si>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</si>
  <si>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</si>
  <si>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</si>
  <si>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</si>
  <si>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</si>
  <si>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</si>
  <si>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</si>
  <si>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</si>
  <si>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</si>
  <si>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</si>
  <si>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</si>
  <si>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</si>
  <si>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</si>
  <si>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</si>
  <si>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</si>
  <si>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</si>
  <si>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</si>
  <si>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</si>
  <si>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</si>
  <si>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</si>
  <si>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</si>
  <si>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</si>
  <si>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</si>
  <si>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</si>
  <si>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</si>
  <si>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</si>
  <si>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</si>
  <si>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</si>
  <si>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</si>
  <si>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</si>
  <si>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</si>
  <si>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</si>
  <si>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</si>
  <si>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</si>
  <si>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</si>
  <si>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</si>
  <si>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</si>
  <si>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</si>
  <si>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</si>
  <si>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</si>
  <si>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</si>
  <si>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</si>
  <si>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</si>
  <si>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</si>
  <si>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</si>
  <si>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</si>
  <si>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</si>
  <si>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</si>
  <si>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</si>
  <si>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</si>
  <si>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</si>
  <si>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</si>
  <si>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</si>
  <si>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</si>
  <si>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</si>
  <si>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</si>
  <si>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</si>
  <si>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</si>
  <si>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</si>
  <si>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</si>
  <si>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</si>
  <si>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</si>
  <si>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</si>
  <si>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</si>
  <si>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</si>
  <si>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</si>
  <si>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</si>
  <si>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</si>
  <si>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</si>
  <si>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</si>
  <si>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</si>
  <si>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</si>
  <si>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</si>
  <si>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</si>
  <si>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</si>
  <si>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</si>
  <si>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</si>
  <si>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</si>
  <si>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</si>
  <si>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</si>
  <si>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</si>
  <si>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</si>
  <si>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</si>
  <si>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</si>
  <si>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</si>
  <si>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</si>
  <si>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</si>
  <si>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</si>
  <si>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</si>
  <si>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</si>
  <si>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</si>
  <si>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</si>
  <si>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</si>
  <si>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</si>
  <si>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</si>
  <si>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</si>
  <si>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</si>
  <si>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</si>
  <si>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</si>
  <si>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</si>
  <si>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</si>
  <si>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</si>
  <si>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</si>
  <si>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</si>
  <si>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</si>
  <si>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</si>
  <si>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</si>
  <si>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</si>
  <si>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</si>
  <si>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</si>
  <si>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</si>
  <si>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</si>
  <si>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</si>
  <si>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</si>
  <si>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</si>
  <si>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</si>
  <si>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</si>
  <si>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</si>
  <si>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</si>
  <si>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</si>
  <si>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</si>
  <si>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</si>
  <si>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</si>
  <si>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</si>
  <si>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</si>
  <si>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</si>
  <si>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</si>
  <si>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</si>
  <si>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</si>
  <si>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</si>
  <si>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</si>
  <si>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</si>
  <si>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</si>
  <si>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</si>
  <si>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</si>
  <si>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</si>
  <si>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</si>
  <si>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</si>
  <si>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</si>
  <si>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</si>
  <si>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</si>
  <si>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</si>
  <si>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</si>
  <si>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</si>
  <si>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</si>
  <si>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</si>
  <si>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</si>
  <si>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</si>
  <si>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</si>
  <si>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</si>
  <si>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</si>
  <si>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</si>
  <si>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</si>
  <si>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</si>
  <si>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</si>
  <si>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</si>
  <si>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</si>
  <si>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</si>
  <si>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</si>
  <si>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</si>
  <si>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</si>
  <si>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</si>
  <si>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</si>
  <si>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</si>
  <si>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</si>
  <si>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</si>
  <si>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</si>
  <si>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</si>
  <si>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</si>
  <si>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</si>
  <si>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</si>
  <si>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</si>
  <si>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</si>
  <si>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</si>
  <si>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</si>
  <si>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</si>
  <si>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</si>
  <si>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</si>
  <si>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</si>
  <si>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</si>
  <si>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</si>
  <si>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</si>
  <si>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</si>
  <si>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</si>
  <si>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</si>
  <si>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</si>
  <si>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</si>
  <si>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</si>
  <si>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</si>
  <si>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</si>
  <si>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</si>
  <si>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</si>
  <si>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</si>
  <si>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</si>
  <si>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</si>
  <si>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</si>
  <si>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</si>
  <si>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</si>
  <si>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</si>
  <si>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</si>
  <si>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</si>
  <si>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</si>
  <si>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</si>
  <si>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</si>
  <si>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</si>
  <si>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</si>
  <si>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</si>
  <si>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</si>
  <si>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</si>
  <si>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</si>
  <si>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</si>
  <si>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</si>
  <si>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</si>
  <si>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</si>
  <si>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</si>
  <si>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</si>
  <si>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</si>
  <si>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</si>
  <si>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</si>
  <si>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</si>
  <si>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</si>
  <si>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</si>
  <si>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</si>
  <si>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</si>
  <si>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</si>
  <si>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</si>
  <si>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</si>
  <si>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</si>
  <si>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</si>
  <si>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</si>
  <si>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</si>
  <si>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</si>
  <si>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</si>
  <si>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</si>
  <si>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</si>
  <si>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</si>
  <si>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</si>
  <si>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</si>
  <si>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</si>
  <si>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</si>
  <si>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</si>
  <si>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</si>
  <si>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</si>
  <si>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</si>
  <si>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</si>
  <si>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</si>
  <si>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</si>
  <si>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</si>
  <si>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</si>
  <si>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</si>
  <si>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</si>
  <si>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</si>
  <si>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</si>
  <si>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</si>
  <si>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</si>
  <si>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</si>
  <si>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</si>
  <si>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</si>
  <si>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</si>
  <si>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</si>
  <si>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</si>
  <si>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</si>
  <si>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</si>
  <si>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</si>
  <si>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</si>
  <si>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</si>
  <si>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</si>
  <si>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</si>
  <si>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</si>
  <si>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</si>
  <si>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</si>
  <si>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</si>
  <si>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</si>
  <si>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</si>
  <si>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</si>
  <si>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</si>
  <si>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</si>
  <si>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</si>
  <si>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</si>
  <si>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</si>
  <si>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</si>
  <si>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</si>
  <si>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</si>
  <si>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</si>
  <si>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</si>
  <si>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</si>
  <si>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</si>
  <si>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</si>
  <si>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</si>
  <si>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</si>
  <si>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</si>
  <si>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</si>
  <si>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</si>
  <si>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</si>
  <si>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</si>
  <si>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</si>
  <si>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</si>
  <si>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</si>
  <si>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</si>
  <si>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</si>
  <si>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</si>
  <si>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</si>
  <si>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</si>
  <si>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</si>
  <si>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</si>
  <si>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</si>
  <si>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</si>
  <si>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</si>
  <si>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</si>
  <si>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</si>
  <si>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</si>
  <si>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</si>
  <si>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</si>
  <si>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</si>
  <si>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</si>
  <si>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</si>
  <si>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</si>
  <si>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</si>
  <si>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</si>
  <si>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</si>
  <si>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</si>
  <si>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</si>
  <si>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</si>
  <si>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</si>
  <si>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</si>
  <si>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</si>
  <si>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</si>
  <si>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</si>
  <si>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</si>
  <si>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</si>
  <si>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</si>
  <si>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</si>
  <si>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</si>
  <si>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</si>
  <si>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</si>
  <si>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</si>
  <si>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</si>
  <si>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</si>
  <si>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</si>
  <si>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</si>
  <si>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</si>
  <si>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</si>
  <si>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</si>
  <si>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</si>
  <si>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</si>
  <si>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</si>
  <si>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</si>
  <si>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</si>
  <si>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</si>
  <si>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</si>
  <si>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</si>
  <si>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</si>
  <si>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</si>
  <si>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</si>
  <si>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</si>
  <si>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</si>
  <si>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</si>
  <si>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</si>
  <si>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</si>
  <si>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</si>
  <si>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</si>
  <si>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</si>
  <si>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</si>
  <si>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</si>
  <si>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</si>
  <si>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</si>
  <si>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</si>
  <si>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</si>
  <si>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</si>
  <si>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</si>
  <si>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</si>
  <si>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</si>
  <si>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</si>
  <si>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</si>
  <si>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</si>
  <si>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</si>
  <si>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</si>
  <si>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</si>
  <si>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</si>
  <si>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</si>
  <si>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</si>
  <si>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</si>
  <si>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</si>
  <si>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</si>
  <si>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</si>
  <si>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</si>
  <si>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</si>
  <si>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</si>
  <si>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</si>
  <si>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</si>
  <si>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</si>
  <si>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</si>
  <si>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</si>
  <si>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</si>
  <si>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</si>
  <si>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</si>
  <si>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</si>
  <si>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</si>
  <si>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</si>
  <si>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</si>
  <si>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</si>
  <si>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</si>
  <si>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</si>
  <si>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</si>
  <si>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</si>
  <si>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</si>
  <si>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</si>
  <si>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</si>
  <si>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</si>
  <si>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</si>
  <si>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</si>
  <si>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</si>
  <si>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</si>
  <si>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</si>
  <si>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</si>
  <si>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</si>
  <si>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</si>
  <si>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</si>
  <si>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</si>
  <si>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</si>
  <si>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</si>
  <si>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</si>
  <si>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</si>
  <si>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</si>
  <si>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</si>
  <si>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</si>
  <si>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</si>
  <si>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</si>
  <si>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</si>
  <si>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</si>
  <si>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</si>
  <si>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</si>
  <si>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</si>
  <si>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</si>
  <si>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</si>
  <si>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</si>
  <si>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</si>
  <si>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</si>
  <si>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</si>
  <si>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</si>
  <si>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</si>
  <si>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</si>
  <si>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</si>
  <si>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</si>
  <si>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</si>
  <si>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</si>
  <si>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</si>
  <si>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</si>
  <si>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</si>
  <si>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</si>
  <si>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</si>
  <si>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</si>
  <si>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</si>
  <si>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</si>
  <si>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</si>
  <si>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</si>
  <si>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</si>
  <si>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</si>
  <si>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</si>
  <si>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</si>
  <si>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</si>
  <si>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</si>
  <si>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</si>
  <si>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</si>
  <si>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</si>
  <si>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</si>
  <si>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</si>
  <si>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</si>
  <si>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</si>
  <si>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</si>
  <si>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</si>
  <si>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</si>
  <si>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</si>
  <si>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</si>
  <si>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</si>
  <si>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</si>
  <si>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</si>
  <si>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</si>
  <si>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</si>
  <si>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</si>
  <si>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</si>
  <si>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</si>
  <si>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</si>
  <si>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</si>
  <si>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</si>
  <si>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</si>
  <si>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</si>
  <si>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</si>
  <si>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</si>
  <si>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</si>
  <si>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</si>
  <si>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</si>
  <si>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</si>
  <si>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</si>
  <si>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</si>
  <si>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</si>
  <si>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</si>
  <si>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</si>
  <si>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</si>
  <si>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</si>
  <si>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</si>
  <si>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</si>
  <si>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</si>
  <si>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</si>
  <si>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</si>
  <si>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</si>
  <si>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</si>
  <si>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</si>
  <si>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</si>
  <si>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</si>
  <si>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</si>
  <si>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</si>
  <si>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</si>
  <si>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</si>
  <si>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</si>
  <si>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</si>
  <si>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</si>
  <si>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</si>
  <si>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</si>
  <si>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</si>
  <si>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</si>
  <si>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</si>
  <si>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</si>
  <si>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</si>
  <si>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</si>
  <si>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</si>
  <si>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</si>
  <si>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</si>
  <si>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</si>
  <si>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</si>
  <si>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</si>
  <si>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</si>
  <si>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</si>
  <si>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</si>
  <si>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</si>
  <si>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</si>
  <si>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</si>
  <si>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</si>
  <si>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</si>
  <si>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</si>
  <si>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</si>
  <si>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</si>
  <si>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</si>
  <si>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</si>
  <si>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</si>
  <si>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</si>
  <si>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</si>
  <si>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</si>
  <si>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</si>
  <si>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</si>
  <si>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</si>
  <si>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</si>
  <si>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</si>
  <si>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</si>
  <si>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</si>
  <si>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</si>
  <si>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</si>
  <si>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</si>
  <si>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</si>
  <si>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</si>
  <si>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</si>
  <si>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</si>
  <si>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</si>
  <si>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</si>
  <si>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</si>
  <si>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</si>
  <si>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</si>
  <si>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</si>
  <si>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</si>
  <si>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</si>
  <si>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</si>
  <si>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</si>
  <si>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</si>
  <si>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</si>
  <si>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</si>
  <si>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</si>
  <si>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</si>
  <si>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</si>
  <si>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</si>
  <si>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</si>
  <si>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</si>
  <si>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</si>
  <si>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</si>
  <si>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</si>
  <si>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</si>
  <si>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</si>
  <si>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</si>
  <si>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</si>
  <si>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</si>
  <si>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</si>
  <si>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</si>
  <si>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</si>
  <si>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</si>
  <si>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</si>
  <si>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</si>
  <si>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</si>
  <si>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</si>
  <si>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</si>
  <si>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</si>
  <si>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</si>
  <si>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</si>
  <si>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</si>
  <si>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</si>
  <si>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</si>
  <si>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</si>
  <si>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</si>
  <si>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</si>
  <si>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</si>
  <si>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</si>
  <si>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</si>
  <si>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</si>
  <si>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</si>
  <si>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</si>
  <si>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</si>
  <si>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</si>
  <si>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</si>
  <si>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</si>
  <si>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</si>
  <si>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</si>
  <si>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</si>
  <si>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</si>
  <si>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</si>
  <si>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</si>
  <si>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</si>
  <si>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</si>
  <si>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</si>
  <si>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</si>
  <si>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</si>
  <si>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</si>
  <si>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</si>
  <si>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</si>
  <si>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</si>
  <si>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</si>
  <si>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</si>
  <si>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</si>
  <si>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</si>
  <si>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</si>
  <si>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</si>
  <si>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</si>
  <si>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</si>
  <si>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</si>
  <si>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</si>
  <si>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</si>
  <si>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</si>
  <si>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</si>
  <si>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</si>
  <si>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</si>
  <si>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</si>
  <si>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</si>
  <si>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</si>
  <si>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</si>
  <si>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</si>
  <si>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</si>
  <si>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</si>
  <si>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</si>
  <si>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</si>
  <si>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</si>
  <si>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</si>
  <si>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</si>
  <si>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</si>
  <si>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</si>
  <si>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</si>
  <si>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</si>
  <si>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</si>
  <si>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</si>
  <si>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</si>
  <si>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</si>
  <si>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</si>
  <si>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</si>
  <si>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</si>
  <si>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</si>
  <si>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</si>
  <si>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</si>
  <si>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</si>
  <si>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</si>
  <si>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</si>
  <si>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</si>
  <si>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</si>
  <si>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</si>
  <si>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</si>
  <si>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</si>
  <si>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</si>
  <si>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</si>
  <si>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</si>
  <si>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</si>
  <si>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</si>
  <si>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</si>
  <si>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</si>
  <si>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</si>
  <si>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</si>
  <si>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</si>
  <si>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</si>
  <si>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</si>
  <si>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</si>
  <si>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</si>
  <si>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</si>
  <si>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</si>
  <si>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</si>
  <si>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</si>
  <si>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</si>
  <si>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</si>
  <si>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</si>
  <si>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</si>
  <si>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</si>
  <si>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</si>
  <si>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</si>
  <si>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</si>
  <si>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</si>
  <si>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</si>
  <si>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</si>
  <si>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</si>
  <si>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</si>
  <si>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</si>
  <si>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</si>
  <si>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</si>
  <si>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</si>
  <si>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</si>
  <si>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</si>
  <si>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</si>
  <si>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</si>
  <si>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</si>
  <si>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</si>
  <si>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</si>
  <si>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</si>
  <si>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</si>
  <si>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</si>
  <si>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</si>
  <si>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</si>
  <si>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</si>
  <si>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</si>
  <si>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</si>
  <si>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</si>
  <si>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</si>
  <si>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</si>
  <si>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</si>
  <si>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</si>
  <si>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</si>
  <si>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</si>
  <si>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</si>
  <si>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</si>
  <si>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</si>
  <si>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</si>
  <si>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</si>
  <si>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</si>
  <si>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</si>
  <si>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</si>
  <si>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</si>
  <si>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</si>
  <si>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</si>
  <si>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</si>
  <si>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</si>
  <si>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</si>
  <si>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</si>
  <si>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</si>
  <si>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</si>
  <si>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</si>
  <si>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</si>
  <si>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</si>
  <si>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</si>
  <si>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</si>
  <si>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</si>
  <si>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</si>
  <si>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</si>
  <si>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</si>
  <si>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</si>
  <si>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</si>
  <si>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</si>
  <si>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</si>
  <si>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</si>
  <si>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</si>
  <si>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</si>
  <si>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</si>
  <si>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</si>
  <si>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</si>
  <si>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</si>
  <si>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</si>
  <si>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</si>
  <si>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</si>
  <si>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</si>
  <si>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</si>
  <si>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</si>
  <si>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</si>
  <si>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</si>
  <si>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</si>
  <si>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</si>
  <si>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</si>
  <si>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</si>
  <si>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</si>
  <si>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</si>
  <si>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</si>
  <si>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</si>
  <si>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</si>
  <si>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</si>
  <si>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</si>
  <si>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</si>
  <si>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</si>
  <si>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</si>
  <si>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</si>
  <si>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</si>
  <si>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</si>
  <si>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</si>
  <si>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</si>
  <si>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</si>
  <si>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</si>
  <si>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</si>
  <si>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</si>
  <si>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</si>
  <si>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</si>
  <si>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</si>
  <si>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</si>
  <si>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</si>
  <si>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</si>
  <si>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</si>
  <si>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</si>
  <si>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</si>
  <si>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</si>
  <si>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</si>
  <si>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</si>
  <si>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</si>
  <si>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</si>
  <si>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</si>
  <si>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</si>
  <si>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</si>
  <si>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</si>
  <si>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</si>
  <si>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</si>
  <si>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</si>
  <si>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</si>
  <si>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</si>
  <si>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</si>
  <si>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</si>
  <si>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</si>
  <si>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</si>
  <si>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</si>
  <si>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</si>
  <si>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</si>
  <si>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</si>
  <si>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</si>
  <si>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</si>
  <si>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</si>
  <si>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</si>
  <si>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</si>
  <si>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</si>
  <si>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</si>
  <si>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</si>
  <si>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</si>
  <si>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</si>
  <si>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</si>
  <si>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</si>
  <si>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</si>
  <si>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</si>
  <si>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</si>
  <si>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</si>
  <si>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</si>
  <si>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</si>
  <si>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</si>
  <si>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</si>
  <si>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</si>
  <si>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</si>
  <si>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</si>
  <si>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</si>
  <si>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</si>
  <si>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</si>
  <si>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</si>
  <si>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</si>
  <si>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</si>
  <si>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</si>
  <si>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</si>
  <si>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</si>
  <si>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</si>
  <si>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</si>
  <si>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</si>
  <si>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</si>
  <si>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</si>
  <si>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</si>
  <si>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</si>
  <si>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</si>
  <si>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</si>
  <si>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</si>
  <si>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</si>
  <si>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</si>
  <si>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</si>
  <si>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</si>
  <si>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</si>
  <si>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</si>
  <si>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</si>
  <si>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</si>
  <si>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</si>
  <si>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</si>
  <si>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</si>
  <si>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</si>
  <si>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</si>
  <si>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</si>
  <si>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</si>
  <si>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</si>
  <si>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</si>
  <si>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</si>
  <si>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</si>
  <si>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</si>
  <si>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</si>
  <si>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</si>
  <si>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</si>
  <si>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</si>
  <si>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</si>
  <si>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</si>
  <si>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</si>
  <si>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</si>
  <si>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</si>
  <si>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</si>
  <si>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</si>
  <si>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</si>
  <si>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</si>
  <si>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</si>
  <si>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</si>
  <si>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</si>
  <si>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</si>
  <si>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</si>
  <si>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</si>
  <si>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</si>
  <si>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</si>
  <si>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</si>
  <si>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</si>
  <si>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</si>
  <si>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</si>
  <si>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</si>
  <si>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</si>
  <si>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</si>
  <si>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</si>
  <si>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</si>
  <si>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</si>
  <si>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</si>
  <si>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</si>
  <si>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</si>
  <si>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</si>
  <si>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</si>
  <si>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</si>
  <si>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</si>
  <si>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</si>
  <si>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</si>
  <si>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</si>
  <si>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</si>
  <si>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</si>
  <si>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</si>
  <si>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</si>
  <si>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</si>
  <si>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</si>
  <si>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</si>
  <si>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</si>
  <si>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</si>
  <si>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</si>
  <si>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</si>
  <si>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</si>
  <si>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</si>
  <si>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</si>
  <si>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</si>
  <si>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</si>
  <si>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</si>
  <si>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</si>
  <si>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</si>
  <si>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</si>
  <si>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</si>
  <si>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</si>
  <si>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</si>
  <si>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</si>
  <si>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</si>
  <si>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</si>
  <si>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</si>
  <si>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</si>
  <si>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</si>
  <si>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</si>
  <si>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</si>
  <si>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</si>
  <si>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</si>
  <si>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</si>
  <si>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</si>
  <si>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</si>
  <si>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</si>
  <si>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</si>
  <si>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</si>
  <si>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</si>
  <si>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</si>
  <si>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</si>
  <si>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</si>
  <si>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</si>
  <si>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</si>
  <si>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</si>
  <si>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</si>
  <si>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</si>
  <si>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</si>
  <si>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</si>
  <si>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</si>
  <si>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</si>
  <si>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</si>
  <si>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</si>
  <si>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</si>
  <si>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</si>
  <si>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</si>
  <si>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</si>
  <si>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</si>
  <si>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</si>
  <si>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</si>
  <si>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</si>
  <si>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</si>
  <si>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</si>
  <si>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</si>
  <si>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</si>
  <si>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</si>
  <si>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</si>
  <si>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</si>
  <si>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</si>
  <si>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</si>
  <si>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</si>
  <si>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</si>
  <si>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</si>
  <si>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</si>
  <si>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</si>
  <si>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</si>
  <si>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</si>
  <si>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</si>
  <si>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</si>
  <si>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</si>
  <si>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</si>
  <si>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</si>
  <si>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</si>
  <si>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</si>
  <si>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</si>
  <si>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</si>
  <si>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</si>
  <si>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</si>
  <si>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</si>
  <si>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</si>
  <si>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</si>
  <si>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</si>
  <si>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</si>
  <si>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</si>
  <si>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</si>
  <si>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</si>
  <si>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</si>
  <si>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</si>
  <si>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</si>
  <si>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</si>
  <si>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</si>
  <si>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</si>
  <si>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</si>
  <si>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</si>
  <si>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</si>
  <si>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</si>
  <si>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</si>
  <si>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</si>
  <si>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</si>
  <si>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</si>
  <si>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</si>
  <si>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</si>
  <si>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</si>
  <si>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</si>
  <si>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</si>
  <si>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</si>
  <si>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</si>
  <si>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</si>
  <si>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</si>
  <si>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</si>
  <si>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</si>
  <si>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</si>
  <si>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</si>
  <si>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</si>
  <si>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</si>
  <si>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</si>
  <si>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</si>
  <si>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</si>
  <si>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</si>
  <si>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</si>
  <si>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</si>
  <si>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</si>
  <si>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</si>
  <si>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</si>
  <si>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</si>
  <si>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</si>
  <si>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</si>
  <si>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</si>
  <si>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</si>
  <si>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</si>
  <si>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</si>
  <si>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</si>
  <si>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</si>
  <si>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</si>
  <si>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</si>
  <si>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</si>
  <si>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</si>
  <si>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</si>
  <si>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</si>
  <si>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</si>
  <si>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</si>
  <si>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</si>
  <si>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</si>
  <si>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</si>
  <si>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</si>
  <si>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</si>
  <si>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</si>
  <si>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</si>
  <si>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</si>
  <si>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</si>
  <si>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</si>
  <si>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</si>
  <si>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</si>
  <si>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</si>
  <si>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</si>
  <si>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</si>
  <si>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</si>
  <si>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</si>
  <si>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</si>
  <si>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</si>
  <si>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</si>
  <si>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</si>
  <si>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</si>
  <si>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</si>
  <si>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</si>
  <si>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</si>
  <si>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</si>
  <si>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</si>
  <si>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</si>
  <si>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</si>
  <si>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</si>
  <si>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</si>
  <si>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</si>
  <si>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</si>
  <si>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</si>
  <si>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</si>
  <si>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</si>
  <si>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</si>
  <si>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</si>
  <si>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</si>
  <si>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</si>
  <si>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</si>
  <si>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</si>
  <si>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</si>
  <si>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</si>
  <si>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</si>
  <si>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</si>
  <si>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</si>
  <si>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</si>
  <si>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</si>
  <si>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</si>
  <si>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</si>
  <si>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</si>
  <si>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</si>
  <si>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</si>
  <si>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</si>
  <si>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</si>
  <si>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</si>
  <si>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</si>
  <si>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</si>
  <si>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</si>
  <si>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</si>
  <si>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</si>
  <si>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</si>
  <si>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</si>
  <si>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</si>
  <si>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</si>
  <si>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</si>
  <si>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</si>
  <si>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</si>
  <si>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</si>
  <si>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</si>
  <si>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</si>
  <si>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</si>
  <si>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</si>
  <si>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</si>
  <si>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</si>
  <si>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</si>
  <si>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</si>
  <si>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</si>
  <si>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</si>
  <si>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</si>
  <si>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</si>
  <si>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</si>
  <si>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</si>
  <si>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</si>
  <si>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</si>
  <si>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</si>
  <si>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</si>
  <si>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</si>
  <si>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</si>
  <si>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</si>
  <si>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</si>
  <si>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</si>
  <si>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</si>
  <si>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</si>
  <si>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</si>
  <si>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</si>
  <si>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</si>
  <si>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</si>
  <si>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</si>
  <si>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</si>
  <si>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</si>
  <si>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</si>
  <si>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</si>
  <si>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</si>
  <si>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</si>
  <si>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</si>
  <si>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</si>
  <si>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</si>
  <si>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</si>
  <si>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</si>
  <si>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</si>
  <si>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</si>
  <si>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</si>
  <si>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</si>
  <si>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</si>
  <si>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</si>
  <si>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</si>
  <si>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</si>
  <si>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</si>
  <si>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</si>
  <si>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</si>
  <si>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</si>
  <si>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</si>
  <si>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</si>
  <si>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</si>
  <si>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</si>
  <si>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</si>
  <si>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</si>
  <si>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</si>
  <si>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</si>
  <si>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</si>
  <si>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</si>
  <si>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</si>
  <si>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</si>
  <si>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</si>
  <si>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</si>
  <si>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</si>
  <si>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</si>
  <si>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</si>
  <si>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</si>
  <si>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</si>
  <si>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</si>
  <si>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</si>
  <si>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</si>
  <si>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</si>
  <si>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</si>
  <si>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</si>
  <si>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</si>
  <si>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</si>
  <si>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</si>
  <si>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</si>
  <si>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</si>
  <si>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</si>
  <si>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</si>
  <si>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</si>
  <si>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</si>
  <si>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</si>
  <si>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</si>
  <si>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</si>
  <si>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</si>
  <si>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</si>
  <si>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</si>
  <si>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</si>
  <si>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</si>
  <si>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</si>
  <si>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</si>
  <si>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</si>
  <si>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</si>
  <si>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</si>
  <si>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</si>
  <si>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</si>
  <si>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</si>
  <si>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</si>
  <si>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</si>
  <si>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</si>
  <si>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</si>
  <si>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</si>
  <si>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</si>
  <si>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</si>
  <si>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</si>
  <si>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</si>
  <si>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</si>
  <si>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</si>
  <si>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</si>
  <si>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</si>
  <si>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</si>
  <si>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</si>
  <si>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</si>
  <si>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</si>
  <si>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</si>
  <si>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</si>
  <si>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</si>
  <si>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</si>
  <si>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</si>
  <si>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</si>
  <si>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</si>
  <si>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</si>
  <si>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</si>
  <si>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</si>
  <si>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</si>
  <si>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</si>
  <si>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</si>
  <si>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</si>
  <si>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</si>
  <si>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</si>
  <si>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</si>
  <si>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</si>
  <si>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</si>
  <si>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</si>
  <si>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</si>
  <si>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</si>
  <si>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</si>
  <si>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</si>
  <si>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</si>
  <si>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</si>
  <si>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</si>
  <si>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</si>
  <si>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</si>
  <si>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</si>
  <si>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</si>
  <si>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</si>
  <si>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</si>
  <si>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</si>
  <si>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</si>
  <si>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</si>
  <si>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</si>
  <si>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</si>
  <si>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</si>
  <si>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</si>
  <si>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</si>
  <si>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</si>
  <si>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</si>
  <si>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</si>
  <si>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</si>
  <si>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</si>
  <si>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</si>
  <si>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</si>
  <si>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</si>
  <si>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</si>
  <si>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</si>
  <si>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</si>
  <si>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</si>
  <si>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</si>
  <si>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</si>
  <si>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</si>
  <si>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</si>
  <si>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</si>
  <si>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</si>
  <si>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</si>
  <si>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</si>
  <si>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</si>
  <si>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</si>
  <si>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</si>
  <si>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</si>
  <si>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</si>
  <si>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</si>
  <si>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</si>
  <si>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</si>
  <si>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</si>
  <si>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</si>
  <si>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</si>
  <si>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</si>
  <si>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</si>
  <si>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</si>
  <si>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</si>
  <si>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</si>
  <si>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</si>
  <si>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</si>
  <si>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</si>
  <si>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</si>
  <si>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</si>
  <si>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</si>
  <si>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</si>
  <si>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</si>
  <si>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</si>
  <si>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</si>
  <si>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</si>
  <si>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</si>
  <si>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</si>
  <si>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</si>
  <si>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</si>
  <si>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</si>
  <si>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</si>
  <si>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</si>
  <si>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</si>
  <si>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</si>
  <si>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</si>
  <si>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</si>
  <si>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</si>
  <si>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</si>
  <si>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</si>
  <si>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</si>
  <si>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</si>
  <si>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</si>
  <si>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</si>
  <si>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</si>
  <si>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</si>
  <si>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</si>
  <si>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</si>
  <si>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</si>
  <si>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</si>
  <si>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</si>
  <si>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</si>
  <si>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</si>
  <si>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</si>
  <si>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</si>
  <si>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</si>
  <si>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</si>
  <si>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</si>
  <si>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</si>
  <si>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</si>
  <si>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</si>
  <si>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</si>
  <si>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</si>
  <si>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</si>
  <si>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</si>
  <si>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</si>
  <si>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</si>
  <si>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</si>
  <si>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</si>
  <si>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</si>
  <si>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</si>
  <si>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</si>
  <si>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</si>
  <si>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</si>
  <si>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</si>
  <si>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</si>
  <si>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</si>
  <si>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</si>
  <si>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</si>
  <si>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</si>
  <si>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</si>
  <si>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</si>
  <si>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</si>
  <si>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</si>
  <si>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</si>
  <si>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</si>
  <si>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</si>
  <si>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</si>
  <si>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</si>
  <si>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</si>
  <si>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</si>
  <si>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</si>
  <si>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</si>
  <si>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</si>
  <si>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</si>
  <si>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</si>
  <si>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</si>
  <si>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</si>
  <si>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</si>
  <si>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</si>
  <si>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</si>
  <si>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</si>
  <si>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</si>
  <si>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</si>
  <si>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</si>
  <si>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</si>
  <si>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</si>
  <si>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</si>
  <si>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</si>
  <si>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</si>
  <si>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</si>
  <si>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</si>
  <si>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</si>
  <si>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</si>
  <si>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</si>
  <si>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</si>
  <si>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</si>
  <si>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</si>
  <si>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</si>
  <si>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</si>
  <si>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</si>
  <si>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</si>
  <si>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</si>
  <si>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</si>
  <si>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</si>
  <si>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</si>
  <si>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</si>
  <si>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</si>
  <si>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</si>
  <si>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</si>
  <si>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</si>
  <si>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</si>
  <si>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</si>
  <si>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</si>
  <si>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</si>
  <si>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</si>
  <si>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</si>
  <si>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</si>
  <si>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</si>
  <si>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</si>
  <si>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</si>
  <si>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</si>
  <si>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</si>
  <si>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</si>
  <si>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</si>
  <si>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</si>
  <si>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</si>
  <si>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</si>
  <si>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</si>
  <si>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</si>
  <si>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</si>
  <si>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</si>
  <si>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</si>
  <si>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</si>
  <si>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</si>
  <si>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</si>
  <si>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</si>
  <si>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</si>
  <si>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</si>
  <si>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</si>
  <si>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</si>
  <si>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</si>
  <si>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</si>
  <si>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</si>
  <si>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</si>
  <si>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</si>
  <si>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</si>
  <si>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</si>
  <si>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</si>
  <si>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</si>
  <si>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</si>
  <si>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</si>
  <si>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</si>
  <si>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</si>
  <si>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</si>
  <si>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</si>
  <si>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</si>
  <si>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</si>
  <si>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</si>
  <si>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</si>
  <si>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</si>
  <si>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</si>
  <si>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</si>
  <si>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</si>
  <si>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</si>
  <si>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</si>
  <si>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</si>
  <si>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</si>
  <si>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</si>
  <si>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</si>
  <si>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</si>
  <si>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</si>
  <si>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</si>
  <si>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</si>
  <si>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</si>
  <si>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</si>
  <si>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</si>
  <si>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</si>
  <si>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</si>
  <si>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</si>
  <si>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</si>
  <si>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</si>
  <si>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</si>
  <si>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</si>
  <si>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</si>
  <si>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</si>
  <si>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</si>
  <si>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</si>
  <si>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</si>
  <si>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</si>
  <si>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</si>
  <si>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</si>
  <si>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</si>
  <si>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</si>
  <si>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</si>
  <si>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</si>
  <si>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</si>
  <si>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</si>
  <si>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</si>
  <si>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</si>
  <si>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</si>
  <si>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</si>
  <si>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</si>
  <si>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</si>
  <si>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</si>
  <si>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</si>
  <si>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</si>
  <si>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</si>
  <si>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</si>
  <si>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</si>
  <si>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</si>
  <si>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</si>
  <si>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</si>
  <si>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</si>
  <si>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</si>
  <si>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</si>
  <si>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</si>
  <si>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</si>
  <si>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</si>
  <si>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</si>
  <si>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</si>
  <si>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</si>
  <si>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</si>
  <si>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</si>
  <si>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</si>
  <si>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</si>
  <si>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</si>
  <si>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</si>
  <si>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</si>
  <si>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</si>
  <si>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</si>
  <si>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</si>
  <si>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</si>
  <si>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</si>
  <si>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</si>
  <si>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</si>
  <si>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</si>
  <si>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</si>
  <si>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</si>
  <si>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</si>
  <si>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</si>
  <si>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</si>
  <si>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</si>
  <si>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</si>
  <si>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</si>
  <si>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</si>
  <si>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</si>
  <si>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</si>
  <si>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</si>
  <si>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</si>
  <si>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</si>
  <si>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</si>
  <si>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</si>
  <si>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</si>
  <si>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</si>
  <si>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</si>
  <si>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</si>
  <si>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</si>
  <si>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</si>
  <si>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</si>
  <si>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</si>
  <si>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</si>
  <si>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</si>
  <si>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</si>
  <si>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</si>
  <si>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</si>
  <si>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</si>
  <si>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</si>
  <si>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</si>
  <si>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</si>
  <si>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</si>
  <si>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</si>
  <si>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</si>
  <si>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</si>
  <si>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</si>
  <si>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</si>
  <si>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</si>
  <si>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</si>
  <si>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</si>
  <si>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</si>
  <si>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</si>
  <si>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</si>
  <si>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</si>
  <si>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</si>
  <si>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</si>
  <si>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</si>
  <si>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</si>
  <si>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</si>
  <si>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</si>
  <si>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</si>
  <si>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</si>
  <si>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</si>
  <si>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</si>
  <si>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</si>
  <si>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</si>
  <si>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</si>
  <si>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</si>
  <si>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</si>
  <si>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</si>
  <si>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</si>
  <si>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</si>
  <si>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</si>
  <si>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</si>
  <si>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</si>
  <si>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</si>
  <si>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</si>
  <si>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</si>
  <si>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</si>
  <si>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</si>
  <si>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</si>
  <si>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</si>
  <si>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</si>
  <si>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</si>
  <si>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</si>
  <si>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</si>
  <si>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</si>
  <si>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</si>
  <si>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</si>
  <si>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</si>
  <si>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</si>
  <si>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</si>
  <si>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</si>
  <si>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</si>
  <si>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</si>
  <si>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</si>
  <si>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</si>
  <si>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</si>
  <si>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</si>
  <si>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</si>
  <si>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</si>
  <si>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</si>
  <si>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</si>
  <si>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</si>
  <si>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</si>
  <si>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</si>
  <si>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</si>
  <si>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</si>
  <si>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</si>
  <si>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</si>
  <si>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</si>
  <si>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</si>
  <si>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</si>
  <si>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</si>
  <si>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</si>
  <si>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</si>
  <si>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</si>
  <si>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</si>
  <si>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</si>
  <si>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</si>
  <si>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</si>
  <si>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</si>
  <si>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</si>
  <si>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</si>
  <si>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</si>
  <si>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</si>
  <si>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</si>
  <si>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</si>
  <si>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</si>
  <si>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</si>
  <si>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</si>
  <si>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</si>
  <si>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</si>
  <si>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</si>
  <si>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</si>
  <si>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</si>
  <si>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</si>
  <si>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</si>
  <si>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</si>
  <si>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</si>
  <si>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</si>
  <si>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</si>
  <si>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</si>
  <si>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</si>
  <si>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</si>
  <si>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</si>
  <si>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</si>
  <si>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</si>
  <si>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</si>
  <si>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</si>
  <si>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</si>
  <si>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</si>
  <si>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</si>
  <si>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</si>
  <si>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</si>
  <si>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</si>
  <si>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</si>
  <si>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</si>
  <si>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</si>
  <si>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</si>
  <si>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</si>
  <si>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</si>
  <si>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</si>
  <si>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</si>
  <si>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</si>
  <si>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</si>
  <si>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</si>
  <si>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</si>
  <si>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</si>
  <si>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</si>
  <si>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</si>
  <si>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</si>
  <si>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</si>
  <si>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</si>
  <si>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</si>
  <si>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</si>
  <si>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</si>
  <si>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</si>
  <si>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</si>
  <si>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</si>
  <si>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</si>
  <si>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</si>
  <si>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</si>
  <si>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</si>
  <si>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</si>
  <si>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</si>
  <si>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</si>
  <si>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</si>
  <si>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</si>
  <si>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</si>
  <si>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</si>
  <si>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</si>
  <si>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</si>
  <si>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</si>
  <si>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</si>
  <si>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</si>
  <si>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</si>
  <si>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</si>
  <si>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</si>
  <si>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</si>
  <si>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</si>
  <si>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</si>
  <si>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</si>
  <si>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</si>
  <si>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</si>
  <si>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</si>
  <si>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</si>
  <si>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</si>
  <si>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</si>
  <si>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</si>
  <si>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</si>
  <si>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</si>
  <si>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</si>
  <si>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</si>
  <si>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</si>
  <si>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</si>
  <si>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</si>
  <si>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</si>
  <si>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</si>
  <si>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</si>
  <si>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</si>
  <si>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</si>
  <si>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</si>
  <si>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</si>
  <si>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</si>
  <si>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</si>
  <si>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</si>
  <si>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</si>
  <si>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</si>
  <si>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</si>
  <si>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</si>
  <si>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</si>
  <si>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</si>
  <si>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</si>
  <si>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</si>
  <si>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</si>
  <si>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</si>
  <si>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</si>
  <si>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</si>
  <si>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</si>
  <si>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</si>
  <si>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</si>
  <si>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</si>
  <si>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</si>
  <si>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</si>
  <si>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</si>
  <si>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</si>
  <si>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</si>
  <si>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</si>
  <si>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</si>
  <si>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</si>
  <si>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</si>
  <si>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</si>
  <si>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</si>
  <si>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</si>
  <si>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</si>
  <si>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</si>
  <si>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</si>
  <si>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</si>
  <si>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</si>
  <si>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</si>
  <si>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</si>
  <si>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</si>
  <si>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</si>
  <si>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</si>
  <si>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</si>
  <si>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</si>
  <si>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</si>
  <si>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</si>
  <si>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</si>
  <si>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</si>
  <si>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</si>
  <si>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</si>
  <si>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</si>
  <si>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</si>
  <si>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</si>
  <si>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</si>
  <si>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</si>
  <si>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</si>
  <si>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</si>
  <si>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</si>
  <si>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</si>
  <si>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</si>
  <si>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</si>
  <si>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</si>
  <si>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</si>
  <si>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</si>
  <si>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</si>
  <si>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</si>
  <si>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</si>
  <si>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</si>
  <si>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</si>
  <si>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</si>
  <si>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</si>
  <si>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</si>
  <si>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</si>
  <si>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</si>
  <si>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</si>
  <si>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</si>
  <si>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</si>
  <si>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</si>
  <si>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</si>
  <si>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</si>
  <si>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</si>
  <si>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</si>
  <si>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</si>
  <si>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</si>
  <si>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</si>
  <si>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</si>
  <si>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</si>
  <si>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</si>
  <si>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</si>
  <si>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</si>
  <si>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</si>
  <si>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</si>
  <si>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</si>
  <si>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</si>
  <si>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</si>
  <si>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</si>
  <si>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</si>
  <si>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</si>
  <si>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</si>
  <si>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</si>
  <si>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</si>
  <si>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</si>
  <si>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</si>
  <si>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</si>
  <si>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</si>
  <si>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</si>
  <si>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</si>
  <si>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</si>
  <si>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</si>
  <si>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</si>
  <si>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</si>
  <si>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</si>
  <si>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</si>
  <si>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</si>
  <si>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</si>
  <si>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</si>
  <si>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</si>
  <si>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</si>
  <si>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</si>
  <si>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</si>
  <si>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</si>
  <si>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</si>
  <si>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</si>
  <si>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</si>
  <si>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</si>
  <si>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</si>
  <si>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</si>
  <si>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</si>
  <si>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</si>
  <si>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</si>
  <si>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</si>
  <si>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</si>
  <si>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</si>
  <si>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</si>
  <si>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</si>
  <si>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</si>
  <si>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</si>
  <si>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</si>
  <si>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</si>
  <si>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</si>
  <si>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</si>
  <si>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</si>
  <si>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</si>
  <si>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</si>
  <si>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</si>
  <si>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</si>
  <si>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</si>
  <si>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</si>
  <si>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</si>
  <si>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</si>
  <si>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</si>
  <si>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</si>
  <si>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</si>
  <si>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</si>
  <si>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</si>
  <si>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</si>
  <si>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</si>
  <si>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</si>
  <si>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</si>
  <si>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</si>
  <si>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</si>
  <si>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</si>
  <si>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</si>
  <si>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</si>
  <si>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</si>
  <si>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</si>
  <si>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</si>
  <si>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</si>
  <si>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</si>
  <si>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</si>
  <si>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</si>
  <si>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</si>
  <si>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</si>
  <si>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</si>
  <si>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</si>
  <si>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</si>
  <si>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</si>
  <si>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</si>
  <si>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</si>
  <si>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</si>
  <si>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</si>
  <si>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</si>
  <si>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</si>
  <si>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</si>
  <si>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</si>
  <si>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</si>
  <si>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</si>
  <si>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</si>
  <si>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</si>
  <si>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</si>
  <si>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</si>
  <si>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</si>
  <si>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</si>
  <si>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</si>
  <si>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</si>
  <si>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</si>
  <si>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</si>
  <si>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</si>
  <si>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</si>
  <si>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</si>
  <si>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</si>
  <si>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</si>
  <si>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</si>
  <si>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</si>
  <si>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</si>
  <si>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</si>
  <si>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</si>
  <si>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</si>
  <si>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</si>
  <si>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</si>
  <si>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</si>
  <si>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</si>
  <si>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</si>
  <si>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</si>
  <si>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</si>
  <si>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</si>
  <si>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</si>
  <si>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</si>
  <si>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</si>
  <si>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</si>
  <si>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</si>
  <si>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</si>
  <si>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</si>
  <si>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</si>
  <si>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</si>
  <si>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</si>
  <si>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</si>
  <si>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</si>
  <si>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</si>
  <si>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</si>
  <si>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</si>
  <si>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</si>
  <si>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</si>
  <si>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</si>
  <si>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</si>
  <si>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</si>
  <si>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</si>
  <si>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</si>
  <si>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</si>
  <si>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</si>
  <si>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</si>
  <si>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</si>
  <si>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</si>
  <si>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</si>
  <si>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</si>
  <si>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</si>
  <si>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</si>
  <si>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</si>
  <si>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</si>
  <si>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</si>
  <si>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</si>
  <si>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</si>
  <si>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</si>
  <si>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</si>
  <si>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</si>
  <si>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</si>
  <si>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</si>
  <si>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</si>
  <si>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</si>
  <si>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</si>
  <si>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</si>
  <si>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</si>
  <si>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</si>
  <si>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</si>
  <si>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</si>
  <si>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</si>
  <si>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</si>
  <si>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</si>
  <si>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</si>
  <si>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</si>
  <si>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</si>
  <si>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</si>
  <si>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</si>
  <si>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</si>
  <si>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</si>
  <si>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</si>
  <si>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</si>
  <si>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</si>
  <si>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</si>
  <si>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</si>
  <si>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</si>
  <si>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</si>
  <si>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</si>
  <si>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</si>
  <si>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</si>
  <si>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</si>
  <si>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</si>
  <si>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</si>
  <si>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</si>
  <si>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</si>
  <si>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</si>
  <si>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</si>
  <si>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</si>
  <si>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</si>
  <si>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</si>
  <si>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</si>
  <si>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</si>
  <si>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</si>
  <si>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</si>
  <si>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</si>
  <si>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</si>
  <si>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</si>
  <si>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</si>
  <si>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</si>
  <si>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</si>
  <si>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</si>
  <si>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</si>
  <si>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</si>
  <si>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</si>
  <si>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</si>
  <si>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</si>
  <si>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</si>
  <si>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</si>
  <si>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</si>
  <si>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</si>
  <si>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</si>
  <si>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</si>
  <si>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</si>
  <si>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</si>
  <si>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</si>
  <si>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</si>
  <si>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</si>
  <si>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</si>
  <si>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</si>
  <si>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</si>
  <si>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</si>
  <si>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</si>
  <si>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</si>
  <si>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</si>
  <si>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</si>
  <si>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</si>
  <si>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</si>
  <si>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</si>
  <si>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</si>
  <si>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</si>
  <si>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</si>
  <si>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</si>
  <si>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</si>
  <si>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</si>
  <si>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</si>
  <si>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</si>
  <si>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</si>
  <si>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</si>
  <si>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</si>
  <si>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</si>
  <si>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</si>
  <si>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</si>
  <si>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</si>
  <si>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</si>
  <si>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</si>
  <si>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</si>
  <si>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</si>
  <si>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</si>
  <si>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</si>
  <si>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</si>
  <si>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</si>
  <si>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</si>
  <si>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</si>
  <si>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</si>
  <si>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</si>
  <si>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</si>
  <si>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</si>
  <si>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</si>
  <si>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</si>
  <si>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</si>
  <si>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</si>
  <si>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</si>
  <si>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</si>
  <si>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</si>
  <si>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</si>
  <si>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</si>
  <si>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</si>
  <si>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</si>
  <si>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</si>
  <si>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</si>
  <si>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</si>
  <si>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</si>
  <si>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</si>
  <si>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</si>
  <si>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</si>
  <si>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</si>
  <si>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</si>
  <si>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</si>
  <si>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</si>
  <si>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</si>
  <si>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</si>
  <si>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</si>
  <si>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</si>
  <si>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</si>
  <si>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</si>
  <si>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</si>
  <si>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</si>
  <si>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</si>
  <si>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</si>
  <si>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</si>
  <si>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</si>
  <si>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</si>
  <si>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</si>
  <si>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</si>
  <si>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</si>
  <si>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</si>
  <si>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</si>
  <si>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</si>
  <si>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</si>
  <si>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</si>
  <si>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</si>
  <si>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</si>
  <si>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</si>
  <si>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</si>
  <si>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</si>
  <si>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</si>
  <si>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</si>
  <si>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</si>
  <si>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</si>
  <si>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</si>
  <si>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</si>
  <si>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</si>
  <si>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</si>
  <si>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</si>
  <si>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</si>
  <si>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</si>
  <si>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</si>
  <si>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</si>
  <si>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</si>
  <si>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</si>
  <si>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</si>
  <si>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</si>
  <si>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</si>
  <si>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</si>
  <si>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</si>
  <si>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</si>
  <si>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</si>
  <si>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</si>
  <si>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</si>
  <si>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</si>
  <si>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</si>
  <si>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</si>
  <si>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</si>
  <si>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</si>
  <si>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</si>
  <si>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</si>
  <si>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</si>
  <si>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</si>
  <si>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</si>
  <si>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</si>
  <si>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</si>
  <si>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</si>
  <si>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</si>
  <si>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</si>
  <si>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</si>
  <si>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</si>
  <si>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</si>
  <si>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</si>
  <si>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</si>
  <si>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</si>
  <si>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</si>
  <si>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</si>
  <si>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</si>
  <si>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</si>
  <si>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</si>
  <si>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</si>
  <si>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</si>
  <si>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</si>
  <si>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</si>
  <si>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</si>
  <si>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</si>
  <si>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</si>
  <si>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</si>
  <si>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</si>
  <si>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</si>
  <si>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</si>
  <si>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</si>
  <si>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</si>
  <si>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</si>
  <si>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</si>
  <si>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</si>
  <si>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</si>
  <si>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</si>
  <si>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</si>
  <si>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</si>
  <si>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</si>
  <si>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</si>
  <si>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</si>
  <si>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</si>
  <si>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</si>
  <si>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</si>
  <si>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</si>
  <si>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</si>
  <si>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</si>
  <si>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</si>
  <si>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</si>
  <si>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</si>
  <si>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</si>
  <si>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</si>
  <si>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</si>
  <si>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</si>
  <si>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</si>
  <si>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</si>
  <si>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</si>
  <si>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</si>
  <si>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</si>
  <si>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</si>
  <si>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</si>
  <si>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</si>
  <si>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</si>
  <si>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</si>
  <si>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</si>
  <si>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</si>
  <si>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</si>
  <si>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</si>
  <si>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</si>
  <si>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</si>
  <si>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</si>
  <si>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</si>
  <si>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</si>
  <si>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</si>
  <si>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</si>
  <si>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</si>
  <si>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</si>
  <si>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</si>
  <si>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</si>
  <si>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</si>
  <si>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</si>
  <si>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</si>
  <si>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</si>
  <si>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</si>
  <si>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</si>
  <si>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</si>
  <si>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</si>
  <si>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</si>
  <si>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</si>
  <si>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</si>
  <si>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</si>
  <si>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</si>
  <si>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</si>
  <si>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</si>
  <si>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</si>
  <si>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</si>
  <si>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</si>
  <si>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</si>
  <si>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</si>
  <si>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</si>
  <si>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</si>
  <si>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</si>
  <si>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</si>
  <si>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</si>
  <si>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</si>
  <si>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</si>
  <si>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</si>
  <si>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</si>
  <si>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</si>
  <si>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</si>
  <si>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</si>
  <si>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</si>
  <si>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</si>
  <si>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</si>
  <si>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</si>
  <si>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</si>
  <si>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</si>
  <si>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</si>
  <si>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</si>
  <si>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</si>
  <si>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</si>
  <si>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</si>
  <si>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</si>
  <si>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</si>
  <si>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</si>
  <si>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</si>
  <si>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</si>
  <si>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</si>
  <si>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</si>
  <si>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</si>
  <si>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</si>
  <si>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</si>
  <si>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</si>
  <si>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</si>
  <si>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</si>
  <si>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</si>
  <si>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</si>
  <si>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</si>
  <si>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</si>
  <si>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</si>
  <si>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</si>
  <si>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</si>
  <si>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</si>
  <si>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</si>
  <si>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</si>
  <si>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</si>
  <si>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</si>
  <si>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</si>
  <si>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</si>
  <si>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</si>
  <si>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</si>
  <si>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</si>
  <si>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</si>
  <si>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</si>
  <si>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</si>
  <si>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</si>
  <si>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</si>
  <si>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</si>
  <si>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</si>
  <si>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</si>
  <si>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</si>
  <si>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</si>
  <si>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</si>
  <si>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</si>
  <si>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</si>
  <si>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</si>
  <si>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</si>
  <si>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</si>
  <si>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</si>
  <si>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</si>
  <si>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</si>
  <si>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</si>
  <si>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</si>
  <si>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</si>
  <si>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</si>
  <si>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</si>
  <si>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</si>
  <si>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</si>
  <si>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</si>
  <si>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</si>
  <si>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</si>
  <si>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</si>
  <si>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</si>
  <si>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</si>
  <si>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</si>
  <si>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</si>
  <si>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</si>
  <si>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</si>
  <si>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</si>
  <si>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</si>
  <si>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</si>
  <si>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</si>
  <si>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</si>
  <si>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</si>
  <si>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</si>
  <si>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</si>
  <si>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</si>
  <si>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</si>
  <si>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</si>
  <si>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</si>
  <si>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</si>
  <si>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</si>
  <si>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</si>
  <si>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</si>
  <si>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</si>
  <si>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</si>
  <si>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</si>
  <si>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</si>
  <si>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</si>
  <si>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</si>
  <si>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</si>
  <si>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</si>
  <si>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</si>
  <si>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</si>
  <si>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</si>
  <si>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</si>
  <si>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</si>
  <si>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</si>
  <si>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</si>
  <si>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</si>
  <si>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</si>
  <si>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</si>
  <si>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</si>
  <si>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</si>
  <si>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</si>
  <si>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</si>
  <si>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</si>
  <si>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</si>
  <si>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</si>
  <si>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</si>
  <si>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</si>
  <si>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</si>
  <si>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</si>
  <si>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</si>
  <si>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</si>
  <si>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</si>
  <si>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</si>
  <si>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</si>
  <si>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</si>
  <si>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</si>
  <si>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</si>
  <si>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</si>
  <si>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</si>
  <si>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</si>
  <si>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</si>
  <si>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</si>
  <si>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</si>
  <si>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</si>
  <si>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</si>
  <si>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</si>
  <si>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</si>
  <si>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</si>
  <si>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</si>
  <si>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</si>
  <si>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</si>
  <si>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</si>
  <si>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</si>
  <si>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</si>
  <si>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</si>
  <si>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</si>
  <si>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</si>
  <si>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</si>
  <si>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</si>
  <si>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</si>
  <si>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</si>
  <si>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</si>
  <si>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</si>
  <si>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</si>
  <si>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</si>
  <si>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</si>
  <si>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</si>
  <si>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</si>
  <si>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</si>
  <si>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</si>
  <si>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</si>
  <si>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</si>
  <si>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</si>
  <si>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</si>
  <si>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</si>
  <si>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</si>
  <si>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</si>
  <si>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</si>
  <si>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</si>
  <si>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</si>
  <si>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</si>
  <si>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</si>
  <si>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</si>
  <si>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</si>
  <si>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</si>
  <si>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</si>
  <si>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</si>
  <si>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</si>
  <si>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</si>
  <si>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</si>
  <si>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</si>
  <si>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</si>
  <si>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</si>
  <si>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</si>
  <si>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</si>
  <si>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</si>
  <si>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</si>
  <si>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</si>
  <si>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</si>
  <si>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</si>
  <si>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</si>
  <si>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</si>
  <si>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</si>
  <si>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</si>
  <si>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</si>
  <si>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</si>
  <si>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</si>
  <si>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</si>
  <si>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</si>
  <si>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</si>
  <si>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</si>
  <si>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</si>
  <si>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</si>
  <si>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</si>
  <si>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</si>
  <si>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</si>
  <si>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</si>
  <si>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</si>
  <si>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</si>
  <si>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</si>
  <si>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</si>
  <si>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</si>
  <si>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</si>
  <si>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</si>
  <si>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</si>
  <si>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</si>
  <si>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</si>
  <si>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</si>
  <si>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</si>
  <si>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</si>
  <si>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</si>
  <si>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</si>
  <si>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</si>
  <si>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</si>
  <si>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</si>
  <si>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</si>
  <si>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</si>
  <si>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</si>
  <si>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</si>
  <si>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</si>
  <si>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</si>
  <si>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</si>
  <si>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</si>
  <si>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</si>
  <si>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</si>
  <si>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</si>
  <si>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</si>
  <si>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</si>
  <si>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</si>
  <si>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</si>
  <si>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</si>
  <si>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</si>
  <si>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</si>
  <si>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</si>
  <si>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</si>
  <si>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</si>
  <si>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</si>
  <si>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</si>
  <si>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</si>
  <si>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</si>
  <si>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</si>
  <si>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</si>
  <si>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</si>
  <si>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</si>
  <si>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</si>
  <si>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</si>
  <si>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</si>
  <si>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</si>
  <si>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</si>
  <si>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</si>
  <si>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</si>
  <si>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</si>
  <si>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</si>
  <si>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</si>
  <si>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</si>
  <si>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</si>
  <si>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</si>
  <si>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</si>
  <si>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</si>
  <si>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</si>
  <si>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</si>
  <si>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</si>
  <si>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</si>
  <si>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</si>
  <si>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</si>
  <si>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</si>
  <si>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</si>
  <si>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</si>
  <si>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</si>
  <si>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</si>
  <si>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</si>
  <si>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</si>
  <si>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</si>
  <si>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</si>
  <si>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</si>
  <si>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</si>
  <si>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</si>
  <si>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</si>
  <si>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</si>
  <si>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</si>
  <si>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</si>
  <si>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</si>
  <si>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</si>
  <si>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</si>
  <si>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</si>
  <si>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</si>
  <si>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</si>
  <si>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</si>
  <si>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</si>
  <si>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</si>
  <si>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</si>
  <si>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</si>
  <si>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</si>
  <si>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</si>
  <si>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</si>
  <si>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</si>
  <si>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</si>
  <si>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</si>
  <si>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</si>
  <si>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</si>
  <si>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</si>
  <si>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</si>
  <si>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</si>
  <si>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</si>
  <si>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</si>
  <si>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</si>
  <si>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</si>
  <si>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</si>
  <si>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</si>
  <si>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</si>
  <si>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</si>
  <si>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</si>
  <si>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</si>
  <si>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</si>
  <si>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</si>
  <si>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</si>
  <si>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</si>
  <si>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</si>
  <si>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</si>
  <si>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</si>
  <si>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</si>
  <si>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</si>
  <si>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</si>
  <si>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</si>
  <si>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</si>
  <si>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</si>
  <si>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</si>
  <si>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</si>
  <si>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</si>
  <si>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</si>
  <si>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</si>
  <si>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</si>
  <si>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</si>
  <si>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</si>
  <si>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</si>
  <si>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</si>
  <si>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</si>
  <si>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</si>
  <si>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</si>
  <si>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</si>
  <si>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</si>
  <si>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</si>
  <si>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</si>
  <si>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</si>
  <si>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</si>
  <si>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</si>
  <si>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</si>
  <si>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</si>
  <si>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</si>
  <si>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</si>
  <si>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</si>
  <si>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</si>
  <si>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</si>
  <si>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</si>
  <si>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</si>
  <si>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</si>
  <si>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</si>
  <si>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</si>
  <si>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</si>
  <si>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</si>
  <si>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</si>
  <si>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</si>
  <si>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</si>
  <si>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</si>
  <si>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</si>
  <si>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</si>
  <si>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</si>
  <si>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</si>
  <si>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</si>
  <si>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</si>
  <si>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</si>
  <si>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</si>
  <si>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</si>
  <si>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</si>
  <si>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</si>
  <si>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</si>
  <si>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</si>
  <si>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</si>
  <si>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</si>
  <si>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</si>
  <si>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</si>
  <si>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</si>
  <si>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</si>
  <si>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</si>
  <si>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</si>
  <si>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</si>
  <si>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</si>
  <si>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</si>
  <si>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</si>
  <si>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</si>
  <si>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</si>
  <si>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</si>
  <si>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</si>
  <si>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</si>
  <si>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</si>
  <si>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</si>
  <si>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</si>
  <si>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</si>
  <si>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</si>
  <si>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</si>
  <si>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</si>
  <si>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</si>
  <si>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</si>
  <si>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</si>
  <si>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</si>
  <si>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</si>
  <si>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</si>
  <si>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</si>
  <si>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</si>
  <si>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</si>
  <si>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</si>
  <si>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</si>
  <si>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</si>
  <si>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</si>
  <si>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</si>
  <si>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</si>
  <si>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</si>
  <si>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</si>
  <si>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</si>
  <si>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</si>
  <si>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</si>
  <si>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</si>
  <si>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</si>
  <si>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</si>
  <si>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</si>
  <si>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</si>
  <si>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</si>
  <si>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</si>
  <si>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</si>
  <si>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</si>
  <si>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</si>
  <si>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</si>
  <si>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</si>
  <si>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</si>
  <si>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</si>
  <si>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</si>
  <si>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</si>
  <si>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</si>
  <si>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</si>
  <si>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</si>
  <si>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</si>
  <si>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</si>
  <si>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</si>
  <si>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</si>
  <si>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</si>
  <si>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</si>
  <si>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</si>
  <si>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</si>
  <si>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</si>
  <si>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</si>
  <si>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</si>
  <si>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</si>
  <si>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</si>
  <si>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</si>
  <si>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</si>
  <si>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</si>
  <si>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</si>
  <si>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</si>
  <si>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</si>
  <si>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</si>
  <si>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</si>
  <si>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</si>
  <si>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</si>
  <si>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</si>
  <si>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</si>
  <si>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</si>
  <si>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</si>
  <si>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</si>
  <si>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</si>
  <si>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</si>
  <si>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</si>
  <si>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</si>
  <si>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</si>
  <si>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</si>
  <si>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</si>
  <si>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</si>
  <si>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</si>
  <si>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</si>
  <si>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</si>
  <si>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</si>
  <si>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</si>
  <si>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</si>
  <si>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</si>
  <si>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</si>
  <si>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</si>
  <si>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</si>
  <si>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</si>
  <si>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</si>
  <si>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</si>
  <si>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</si>
  <si>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</si>
  <si>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</si>
  <si>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</si>
  <si>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</si>
  <si>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</si>
  <si>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</si>
  <si>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</si>
  <si>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</si>
  <si>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</si>
  <si>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</si>
  <si>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</si>
  <si>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</si>
  <si>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</si>
  <si>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</si>
  <si>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</si>
  <si>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</si>
  <si>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</si>
  <si>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</si>
  <si>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</si>
  <si>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</si>
  <si>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</si>
  <si>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</si>
  <si>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</si>
  <si>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</si>
  <si>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</si>
  <si>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</si>
  <si>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</si>
  <si>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</si>
  <si>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</si>
  <si>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</si>
  <si>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</si>
  <si>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</si>
  <si>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</si>
  <si>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</si>
  <si>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</si>
  <si>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</si>
  <si>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</si>
  <si>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</si>
  <si>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</si>
  <si>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</si>
  <si>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</si>
  <si>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</si>
  <si>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</si>
  <si>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</si>
  <si>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</si>
  <si>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</si>
  <si>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</si>
  <si>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</si>
  <si>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</si>
  <si>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</si>
  <si>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</si>
  <si>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</si>
  <si>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</si>
  <si>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</si>
  <si>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</si>
  <si>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</si>
  <si>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</si>
  <si>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</si>
  <si>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</si>
  <si>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</si>
  <si>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</si>
  <si>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</si>
  <si>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</si>
  <si>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</si>
  <si>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</si>
  <si>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</si>
  <si>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</si>
  <si>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</si>
  <si>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</si>
  <si>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</si>
  <si>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</si>
  <si>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</si>
  <si>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</si>
  <si>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</si>
  <si>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</si>
  <si>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</si>
  <si>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</si>
  <si>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</si>
  <si>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</si>
  <si>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</si>
  <si>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</si>
  <si>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</si>
  <si>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</si>
  <si>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</si>
  <si>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</si>
  <si>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</si>
  <si>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</si>
  <si>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</si>
  <si>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</si>
  <si>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</si>
  <si>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</si>
  <si>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</si>
  <si>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</si>
  <si>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</si>
  <si>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</si>
  <si>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</si>
  <si>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</si>
  <si>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</si>
  <si>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</si>
  <si>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</si>
  <si>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</si>
  <si>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</si>
  <si>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</si>
  <si>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</si>
  <si>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</si>
  <si>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</si>
  <si>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</si>
  <si>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</si>
  <si>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</si>
  <si>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</si>
  <si>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</si>
  <si>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</si>
  <si>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</si>
  <si>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</si>
  <si>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</si>
  <si>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</si>
  <si>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</si>
  <si>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</si>
  <si>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</si>
  <si>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</si>
  <si>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</si>
  <si>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</si>
  <si>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</si>
  <si>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</si>
  <si>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</si>
  <si>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</si>
  <si>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</si>
  <si>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</si>
  <si>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</si>
  <si>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</si>
  <si>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</si>
  <si>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</si>
  <si>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</si>
  <si>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</si>
  <si>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</si>
  <si>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</si>
  <si>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</si>
  <si>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</si>
  <si>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</si>
  <si>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</si>
  <si>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</si>
  <si>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</si>
  <si>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</si>
  <si>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</si>
  <si>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</si>
  <si>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</si>
  <si>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</si>
  <si>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</si>
  <si>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</si>
  <si>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</si>
  <si>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</si>
  <si>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</si>
  <si>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</si>
  <si>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</si>
  <si>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</si>
  <si>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</si>
  <si>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</si>
  <si>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</si>
  <si>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</si>
  <si>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</si>
  <si>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</si>
  <si>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</si>
  <si>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</si>
  <si>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</si>
  <si>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</si>
  <si>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</si>
  <si>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</si>
  <si>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</si>
  <si>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</si>
  <si>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</si>
  <si>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</si>
  <si>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</si>
  <si>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</si>
  <si>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</si>
  <si>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</si>
  <si>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</si>
  <si>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</si>
  <si>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</si>
  <si>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</si>
  <si>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</si>
  <si>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</si>
  <si>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</si>
  <si>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</si>
  <si>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</si>
  <si>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</si>
  <si>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</si>
  <si>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</si>
  <si>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</si>
  <si>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</si>
  <si>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</si>
  <si>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</si>
  <si>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</si>
  <si>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</si>
  <si>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</si>
  <si>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</si>
  <si>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</si>
  <si>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</si>
  <si>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</si>
  <si>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</si>
  <si>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</si>
  <si>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</si>
  <si>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</si>
  <si>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</si>
  <si>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</si>
  <si>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</si>
  <si>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</si>
  <si>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</si>
  <si>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</si>
  <si>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</si>
  <si>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</si>
  <si>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</si>
  <si>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</si>
  <si>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</si>
  <si>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</si>
  <si>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</si>
  <si>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</si>
  <si>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</si>
  <si>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</si>
  <si>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</si>
  <si>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</si>
  <si>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</si>
  <si>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</si>
  <si>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</si>
  <si>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</si>
  <si>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</si>
  <si>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</si>
  <si>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</si>
  <si>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</si>
  <si>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</si>
  <si>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</si>
  <si>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</si>
  <si>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</si>
  <si>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</si>
  <si>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</si>
  <si>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</si>
  <si>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</si>
  <si>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</si>
  <si>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</si>
  <si>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</si>
  <si>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</si>
  <si>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</si>
  <si>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</si>
  <si>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</si>
  <si>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</si>
  <si>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</si>
  <si>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</si>
  <si>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</si>
  <si>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</si>
  <si>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</si>
  <si>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</si>
  <si>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</si>
  <si>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</si>
  <si>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</si>
  <si>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</si>
  <si>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</si>
  <si>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</si>
  <si>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</si>
  <si>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</si>
  <si>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</si>
  <si>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</si>
  <si>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</si>
  <si>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</si>
  <si>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</si>
  <si>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</si>
  <si>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</si>
  <si>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</si>
  <si>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</si>
  <si>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</si>
  <si>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</si>
  <si>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</si>
  <si>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</si>
  <si>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</si>
  <si>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</si>
  <si>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</si>
  <si>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</si>
  <si>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</si>
  <si>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</si>
  <si>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</si>
  <si>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</si>
  <si>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</si>
  <si>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</si>
  <si>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</si>
  <si>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</si>
  <si>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</si>
  <si>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</si>
  <si>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</si>
  <si>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</si>
  <si>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</si>
  <si>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</si>
  <si>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</si>
  <si>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</si>
  <si>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</si>
  <si>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</si>
  <si>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</si>
  <si>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</si>
  <si>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</si>
  <si>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</si>
  <si>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</si>
  <si>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</si>
  <si>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</si>
  <si>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</si>
  <si>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</si>
  <si>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</si>
  <si>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</si>
  <si>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</si>
  <si>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</si>
  <si>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</si>
  <si>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</si>
  <si>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</si>
  <si>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</si>
  <si>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</si>
  <si>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</si>
  <si>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</si>
  <si>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</si>
  <si>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</si>
  <si>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</si>
  <si>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</si>
  <si>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</si>
  <si>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</si>
  <si>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</si>
  <si>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</si>
  <si>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</si>
  <si>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</si>
  <si>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</si>
  <si>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</si>
  <si>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</si>
  <si>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</si>
  <si>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</si>
  <si>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</si>
  <si>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</si>
  <si>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</si>
  <si>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</si>
  <si>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</si>
  <si>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</si>
  <si>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</si>
  <si>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</si>
  <si>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</si>
  <si>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</si>
  <si>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</si>
  <si>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</si>
  <si>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</si>
  <si>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</si>
  <si>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</si>
  <si>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</si>
  <si>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</si>
  <si>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</si>
  <si>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</si>
  <si>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</si>
  <si>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</si>
  <si>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</si>
  <si>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</si>
  <si>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</si>
  <si>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</si>
  <si>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</si>
  <si>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</si>
  <si>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</si>
  <si>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</si>
  <si>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</si>
  <si>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</si>
  <si>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</si>
  <si>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</si>
  <si>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</si>
  <si>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</si>
  <si>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</si>
  <si>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</si>
  <si>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</si>
  <si>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</si>
  <si>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</si>
  <si>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</si>
  <si>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</si>
  <si>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</si>
  <si>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</si>
  <si>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</si>
  <si>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</si>
  <si>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</si>
  <si>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</si>
  <si>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</si>
  <si>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</si>
  <si>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</si>
  <si>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</si>
  <si>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</si>
  <si>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</si>
  <si>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</si>
  <si>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</si>
  <si>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</si>
  <si>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</si>
  <si>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</si>
  <si>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</si>
  <si>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</si>
  <si>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</si>
  <si>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</si>
  <si>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</si>
  <si>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</si>
  <si>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</si>
  <si>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</si>
  <si>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</si>
  <si>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</si>
  <si>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</si>
  <si>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</si>
  <si>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</si>
  <si>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</si>
  <si>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</si>
  <si>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</si>
  <si>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</si>
  <si>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</si>
  <si>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</si>
  <si>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</si>
  <si>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</si>
  <si>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</si>
  <si>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</si>
  <si>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</si>
  <si>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</si>
  <si>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</si>
  <si>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</si>
  <si>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</si>
  <si>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</si>
  <si>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</si>
  <si>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</si>
  <si>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</si>
  <si>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</si>
  <si>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</si>
  <si>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</si>
  <si>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</si>
  <si>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</si>
  <si>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</si>
  <si>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</si>
  <si>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</si>
  <si>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</si>
  <si>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</si>
  <si>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</si>
  <si>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</si>
  <si>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</si>
  <si>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</si>
  <si>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</si>
  <si>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</si>
  <si>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</si>
  <si>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</si>
  <si>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</si>
  <si>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</si>
  <si>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</si>
  <si>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</si>
  <si>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</si>
  <si>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</si>
  <si>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</si>
  <si>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</si>
  <si>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</si>
  <si>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</si>
  <si>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</si>
  <si>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</si>
  <si>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</si>
  <si>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</si>
  <si>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</si>
  <si>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</si>
  <si>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</si>
  <si>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</si>
  <si>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</si>
  <si>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</si>
  <si>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</si>
  <si>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</si>
  <si>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</si>
  <si>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</si>
  <si>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</si>
  <si>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</si>
  <si>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</si>
  <si>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</si>
  <si>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</si>
  <si>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</si>
  <si>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</si>
  <si>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</si>
  <si>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</si>
  <si>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</si>
  <si>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</si>
  <si>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</si>
  <si>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</si>
  <si>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</si>
  <si>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</si>
  <si>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</si>
  <si>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</si>
  <si>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</si>
  <si>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</si>
  <si>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</si>
  <si>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</si>
  <si>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</si>
  <si>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</si>
  <si>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</si>
  <si>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</si>
  <si>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</si>
  <si>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</si>
  <si>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</si>
  <si>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</si>
  <si>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</si>
  <si>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</si>
  <si>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</si>
  <si>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</si>
  <si>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</si>
  <si>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</si>
  <si>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</si>
  <si>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</si>
  <si>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</si>
  <si>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</si>
  <si>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</si>
  <si>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</si>
  <si>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</si>
  <si>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</si>
  <si>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</si>
  <si>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</si>
  <si>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</si>
  <si>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</si>
  <si>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</si>
  <si>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</si>
  <si>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</si>
  <si>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</si>
  <si>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</si>
  <si>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</si>
  <si>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</si>
  <si>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</si>
  <si>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</si>
  <si>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</si>
  <si>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</si>
  <si>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</si>
  <si>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</si>
  <si>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</si>
  <si>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</si>
  <si>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</si>
  <si>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</si>
  <si>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</si>
  <si>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</si>
  <si>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</si>
  <si>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</si>
  <si>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</si>
  <si>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</si>
  <si>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</si>
  <si>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</si>
  <si>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</si>
  <si>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</si>
  <si>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</si>
  <si>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</si>
  <si>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</si>
  <si>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</si>
  <si>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</si>
  <si>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</si>
  <si>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</si>
  <si>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</si>
  <si>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</si>
  <si>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</si>
  <si>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</si>
  <si>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</si>
  <si>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</si>
  <si>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</si>
  <si>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</si>
  <si>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</si>
  <si>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</si>
  <si>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</si>
  <si>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</si>
  <si>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</si>
  <si>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</si>
  <si>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</si>
  <si>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</si>
  <si>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</si>
  <si>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</si>
  <si>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</si>
  <si>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</si>
  <si>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</si>
  <si>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</si>
  <si>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</si>
  <si>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</si>
  <si>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</si>
  <si>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</si>
  <si>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</si>
  <si>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</si>
  <si>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</si>
  <si>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</si>
  <si>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</si>
  <si>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</si>
  <si>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</si>
  <si>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</si>
  <si>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</si>
  <si>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</si>
  <si>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</si>
  <si>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</si>
  <si>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</si>
  <si>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</si>
  <si>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</si>
  <si>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</si>
  <si>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</si>
  <si>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</si>
  <si>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</si>
  <si>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</si>
  <si>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</si>
  <si>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</si>
  <si>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</si>
  <si>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</si>
  <si>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</si>
  <si>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</si>
  <si>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</si>
  <si>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</si>
  <si>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</si>
  <si>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</si>
  <si>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</si>
  <si>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</si>
  <si>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</si>
  <si>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</si>
  <si>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</si>
  <si>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</si>
  <si>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</si>
  <si>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</si>
  <si>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</si>
  <si>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</si>
  <si>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</si>
  <si>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</si>
  <si>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</si>
  <si>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</si>
  <si>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</si>
  <si>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</si>
  <si>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</si>
  <si>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</si>
  <si>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</si>
  <si>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</si>
  <si>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</si>
  <si>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</si>
  <si>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</si>
  <si>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</si>
  <si>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</si>
  <si>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</si>
  <si>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</si>
  <si>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</si>
  <si>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</si>
  <si>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</si>
  <si>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</si>
  <si>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</si>
  <si>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</si>
  <si>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</si>
  <si>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</si>
  <si>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</si>
  <si>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</si>
  <si>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</si>
  <si>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</si>
  <si>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</si>
  <si>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</si>
  <si>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</si>
  <si>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</si>
  <si>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</si>
  <si>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</si>
  <si>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</si>
  <si>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</si>
  <si>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</si>
  <si>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</si>
  <si>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</si>
  <si>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</si>
  <si>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</si>
  <si>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</si>
  <si>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</si>
  <si>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</si>
  <si>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</si>
  <si>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</si>
  <si>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</si>
  <si>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</si>
  <si>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</si>
  <si>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</si>
  <si>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</si>
  <si>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</si>
  <si>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</si>
  <si>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</si>
  <si>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</si>
  <si>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</si>
  <si>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</si>
  <si>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</si>
  <si>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</si>
  <si>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</si>
  <si>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</si>
  <si>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</si>
  <si>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</si>
  <si>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</si>
  <si>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</si>
  <si>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</si>
  <si>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</si>
  <si>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</si>
  <si>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</si>
  <si>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</si>
  <si>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</si>
  <si>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</si>
  <si>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</si>
  <si>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</si>
  <si>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</si>
  <si>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</si>
  <si>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</si>
  <si>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</si>
  <si>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</si>
  <si>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</si>
  <si>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</si>
  <si>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</si>
  <si>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</si>
  <si>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</si>
  <si>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</si>
  <si>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</si>
  <si>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</si>
  <si>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</si>
  <si>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</si>
  <si>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</si>
  <si>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</si>
  <si>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</si>
  <si>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</si>
  <si>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</si>
  <si>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</si>
  <si>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</si>
  <si>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</si>
  <si>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</si>
  <si>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</si>
  <si>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</si>
  <si>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</si>
  <si>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</si>
  <si>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</si>
  <si>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</si>
  <si>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</si>
  <si>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</si>
  <si>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</si>
  <si>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</si>
  <si>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</si>
  <si>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</si>
  <si>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</si>
  <si>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</si>
  <si>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</si>
  <si>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</si>
  <si>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</si>
  <si>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</si>
  <si>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</si>
  <si>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</si>
  <si>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</si>
  <si>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</si>
  <si>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</si>
  <si>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</si>
  <si>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</si>
  <si>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</si>
  <si>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</si>
  <si>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</si>
  <si>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</si>
  <si>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</si>
  <si>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</si>
  <si>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</si>
  <si>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</si>
  <si>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</si>
  <si>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</si>
  <si>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</si>
  <si>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</si>
  <si>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</si>
  <si>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</si>
  <si>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</si>
  <si>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</si>
  <si>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</si>
  <si>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</si>
  <si>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</si>
  <si>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</si>
  <si>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</si>
  <si>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</si>
  <si>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</si>
  <si>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</si>
  <si>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</si>
  <si>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</si>
  <si>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</si>
  <si>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</si>
  <si>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</si>
  <si>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</si>
  <si>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</si>
  <si>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</si>
  <si>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</si>
  <si>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</si>
  <si>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</si>
  <si>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</si>
  <si>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</si>
  <si>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</si>
  <si>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</si>
  <si>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</si>
  <si>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</si>
  <si>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</si>
  <si>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</si>
  <si>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</si>
  <si>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</si>
  <si>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</si>
  <si>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</si>
  <si>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</si>
  <si>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</si>
  <si>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</si>
  <si>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</si>
  <si>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</si>
  <si>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</si>
  <si>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</si>
  <si>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</si>
  <si>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</si>
  <si>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</si>
  <si>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</si>
  <si>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</si>
  <si>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</si>
  <si>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</si>
  <si>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</si>
  <si>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</si>
  <si>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</si>
  <si>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</si>
  <si>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</si>
  <si>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</si>
  <si>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</si>
  <si>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</si>
  <si>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</si>
  <si>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</si>
  <si>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</si>
  <si>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</si>
  <si>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</si>
  <si>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</si>
  <si>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</si>
  <si>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</si>
  <si>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</si>
  <si>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</si>
  <si>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</si>
  <si>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</si>
  <si>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</si>
  <si>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</si>
  <si>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</si>
  <si>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</si>
  <si>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</si>
  <si>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</si>
  <si>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</si>
  <si>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</si>
  <si>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</si>
  <si>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</si>
  <si>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</si>
  <si>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</si>
  <si>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</si>
  <si>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</si>
  <si>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</si>
  <si>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</si>
  <si>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</si>
  <si>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</si>
  <si>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</si>
  <si>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</si>
  <si>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</si>
  <si>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</si>
  <si>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</si>
  <si>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</si>
  <si>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</si>
  <si>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</si>
  <si>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</si>
  <si>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</si>
  <si>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</si>
  <si>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</si>
  <si>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</si>
  <si>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</si>
  <si>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</si>
  <si>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</si>
  <si>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</si>
  <si>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</si>
  <si>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</si>
  <si>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</si>
  <si>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</si>
  <si>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</si>
  <si>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</si>
  <si>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</si>
  <si>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</si>
  <si>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</si>
  <si>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</si>
  <si>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</si>
  <si>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</si>
  <si>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</si>
  <si>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</si>
  <si>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</si>
  <si>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</si>
  <si>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</si>
  <si>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</si>
  <si>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</si>
  <si>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</si>
  <si>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</si>
  <si>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</si>
  <si>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</si>
  <si>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</si>
  <si>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</si>
  <si>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</si>
  <si>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</si>
  <si>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</si>
  <si>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</si>
  <si>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</si>
  <si>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</si>
  <si>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</si>
  <si>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</si>
  <si>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</si>
  <si>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</si>
  <si>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</si>
  <si>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</si>
  <si>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</si>
  <si>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</si>
  <si>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</si>
  <si>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</si>
  <si>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</si>
  <si>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</si>
  <si>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</si>
  <si>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</si>
  <si>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</si>
  <si>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</si>
  <si>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</si>
  <si>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</si>
  <si>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</si>
  <si>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</si>
  <si>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</si>
  <si>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</si>
  <si>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</si>
  <si>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</si>
  <si>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</si>
  <si>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</si>
  <si>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</si>
  <si>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</si>
  <si>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</si>
  <si>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</si>
  <si>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</si>
  <si>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</si>
  <si>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</si>
  <si>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</si>
  <si>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</si>
  <si>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</si>
  <si>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</si>
  <si>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</si>
  <si>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</si>
  <si>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</si>
  <si>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</si>
  <si>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</si>
  <si>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</si>
  <si>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</si>
  <si>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</si>
  <si>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</si>
  <si>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</si>
  <si>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</si>
  <si>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</si>
  <si>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</si>
  <si>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</si>
  <si>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</si>
  <si>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</si>
  <si>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</si>
  <si>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</si>
  <si>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</si>
  <si>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</si>
  <si>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</si>
  <si>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</si>
  <si>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</si>
  <si>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</si>
  <si>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</si>
  <si>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</si>
  <si>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</si>
  <si>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</si>
  <si>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</si>
  <si>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</si>
  <si>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</si>
  <si>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</si>
  <si>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</si>
  <si>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</si>
  <si>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</si>
  <si>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</si>
  <si>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</si>
  <si>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</si>
  <si>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</si>
  <si>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</si>
  <si>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</si>
  <si>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</si>
  <si>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</si>
  <si>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</si>
  <si>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</si>
  <si>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</si>
  <si>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</si>
  <si>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</si>
  <si>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</si>
  <si>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</si>
  <si>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</si>
  <si>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</si>
  <si>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</si>
  <si>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</si>
  <si>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</si>
  <si>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</si>
  <si>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</si>
  <si>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</si>
  <si>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</si>
  <si>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</si>
  <si>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</si>
  <si>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</si>
  <si>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</si>
  <si>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</si>
  <si>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</si>
  <si>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</si>
  <si>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</si>
  <si>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</si>
  <si>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</si>
  <si>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</si>
  <si>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</si>
  <si>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</si>
  <si>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</si>
  <si>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</si>
  <si>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</si>
  <si>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</si>
  <si>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</si>
  <si>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</si>
  <si>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</si>
  <si>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</si>
  <si>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</si>
  <si>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</si>
  <si>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</si>
  <si>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</si>
  <si>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</si>
  <si>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</si>
  <si>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</si>
  <si>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</si>
  <si>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</si>
  <si>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</si>
  <si>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</si>
  <si>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</si>
  <si>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</si>
  <si>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</si>
  <si>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</si>
  <si>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</si>
  <si>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</si>
  <si>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</si>
  <si>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</si>
  <si>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</si>
  <si>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</si>
  <si>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</si>
  <si>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</si>
  <si>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</si>
  <si>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</si>
  <si>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</si>
  <si>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</si>
  <si>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</si>
  <si>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</si>
  <si>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</si>
  <si>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</si>
  <si>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</si>
  <si>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</si>
  <si>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</si>
  <si>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</si>
  <si>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</si>
  <si>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</si>
  <si>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</si>
  <si>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</si>
  <si>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</si>
  <si>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</si>
  <si>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</si>
  <si>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</si>
  <si>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</si>
  <si>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</si>
  <si>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</si>
  <si>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</si>
  <si>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</si>
  <si>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</si>
  <si>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</si>
  <si>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</si>
  <si>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</si>
  <si>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</si>
  <si>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</si>
  <si>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</si>
  <si>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</si>
  <si>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</si>
  <si>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</si>
  <si>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</si>
  <si>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</si>
  <si>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</si>
  <si>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</si>
  <si>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</si>
  <si>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</si>
  <si>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</si>
  <si>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</si>
  <si>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</si>
  <si>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</si>
  <si>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</si>
  <si>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</si>
  <si>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</si>
  <si>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</si>
  <si>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</si>
  <si>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</si>
  <si>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</si>
  <si>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</si>
  <si>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</si>
  <si>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</si>
  <si>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</si>
  <si>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</si>
  <si>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</si>
  <si>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</si>
  <si>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</si>
  <si>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</si>
  <si>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</si>
  <si>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</si>
  <si>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</si>
  <si>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</si>
  <si>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</si>
  <si>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</si>
  <si>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</si>
  <si>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</si>
  <si>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</si>
  <si>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</si>
  <si>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</si>
  <si>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</si>
  <si>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</si>
  <si>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</si>
  <si>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</si>
  <si>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</si>
  <si>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</si>
  <si>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</si>
  <si>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</si>
  <si>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</si>
  <si>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</si>
  <si>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</si>
  <si>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</si>
  <si>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</si>
  <si>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</si>
  <si>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</si>
  <si>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</si>
  <si>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</si>
  <si>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</si>
  <si>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</si>
  <si>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</si>
  <si>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</si>
  <si>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</si>
  <si>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</si>
  <si>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</si>
  <si>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</si>
  <si>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</si>
  <si>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</si>
  <si>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</si>
  <si>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</si>
  <si>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</si>
  <si>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</si>
  <si>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</si>
  <si>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</si>
  <si>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</si>
  <si>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</si>
  <si>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</si>
  <si>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</si>
  <si>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</si>
  <si>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</si>
  <si>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</si>
  <si>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</si>
  <si>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</si>
  <si>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</si>
  <si>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</si>
  <si>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</si>
  <si>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</si>
  <si>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</si>
  <si>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</si>
  <si>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</si>
  <si>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</si>
  <si>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</si>
  <si>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</si>
  <si>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</si>
  <si>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</si>
  <si>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</si>
  <si>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</si>
  <si>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</si>
  <si>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</si>
  <si>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</si>
  <si>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</si>
  <si>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</si>
  <si>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</si>
  <si>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</si>
  <si>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</si>
  <si>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</si>
  <si>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</si>
  <si>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</si>
  <si>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</si>
  <si>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</si>
  <si>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</si>
  <si>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</si>
  <si>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</si>
  <si>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</si>
  <si>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</si>
  <si>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</si>
  <si>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</si>
  <si>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</si>
  <si>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</si>
  <si>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</si>
  <si>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</si>
  <si>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</si>
  <si>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</si>
  <si>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</si>
  <si>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</si>
  <si>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</si>
  <si>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</si>
  <si>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</si>
  <si>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</si>
  <si>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</si>
  <si>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</si>
  <si>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</si>
  <si>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</si>
  <si>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</si>
  <si>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</si>
  <si>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</si>
  <si>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</si>
  <si>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</si>
  <si>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</si>
  <si>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</si>
  <si>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</si>
  <si>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</si>
  <si>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</si>
  <si>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</si>
  <si>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</si>
  <si>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</si>
  <si>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</si>
  <si>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</si>
  <si>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</si>
  <si>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</si>
  <si>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</si>
  <si>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</si>
  <si>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</si>
  <si>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</si>
  <si>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</si>
  <si>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</si>
  <si>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</si>
  <si>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</si>
  <si>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</si>
  <si>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</si>
  <si>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</si>
  <si>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</si>
  <si>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</si>
  <si>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</si>
  <si>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</si>
  <si>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</si>
  <si>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</si>
  <si>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</si>
  <si>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</si>
  <si>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</si>
  <si>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</si>
  <si>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</si>
  <si>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</si>
  <si>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</si>
  <si>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</si>
  <si>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</si>
  <si>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</si>
  <si>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</si>
  <si>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</si>
  <si>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</si>
  <si>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</si>
  <si>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</si>
  <si>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</si>
  <si>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</si>
  <si>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</si>
  <si>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</si>
  <si>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</si>
  <si>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</si>
  <si>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</si>
  <si>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</si>
  <si>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</si>
  <si>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</si>
  <si>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</si>
  <si>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</si>
  <si>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</si>
  <si>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</si>
  <si>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</si>
  <si>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</si>
  <si>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</si>
  <si>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</si>
  <si>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</si>
  <si>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</si>
  <si>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</si>
  <si>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</si>
  <si>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</si>
  <si>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</si>
  <si>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</si>
  <si>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</si>
  <si>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</si>
  <si>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</si>
  <si>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</si>
  <si>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</si>
  <si>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</si>
  <si>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</si>
  <si>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</si>
  <si>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</si>
  <si>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</si>
  <si>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</si>
  <si>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</si>
  <si>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</si>
  <si>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</si>
  <si>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</si>
  <si>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</si>
  <si>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</si>
  <si>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</si>
  <si>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</si>
  <si>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</si>
  <si>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</si>
  <si>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</si>
  <si>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</si>
  <si>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</si>
  <si>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</si>
  <si>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</si>
  <si>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</si>
  <si>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</si>
  <si>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</si>
  <si>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</si>
  <si>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</si>
  <si>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</si>
  <si>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</si>
  <si>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</si>
  <si>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</si>
  <si>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</si>
  <si>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</si>
  <si>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</si>
  <si>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</si>
  <si>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</si>
  <si>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</si>
  <si>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</si>
  <si>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</si>
  <si>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</si>
  <si>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</si>
  <si>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</si>
  <si>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</si>
  <si>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</si>
  <si>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</si>
  <si>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</si>
  <si>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</si>
  <si>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</si>
  <si>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</si>
  <si>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</si>
  <si>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</si>
  <si>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</si>
  <si>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</si>
  <si>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</si>
  <si>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</si>
  <si>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</si>
  <si>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</si>
  <si>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</si>
  <si>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</si>
  <si>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</si>
  <si>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</si>
  <si>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</si>
  <si>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</si>
  <si>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</si>
  <si>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</si>
  <si>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</si>
  <si>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</si>
  <si>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</si>
  <si>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</si>
  <si>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</si>
  <si>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</si>
  <si>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</si>
  <si>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</si>
  <si>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</si>
  <si>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</si>
  <si>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</si>
  <si>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</si>
  <si>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</si>
  <si>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</si>
  <si>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</si>
  <si>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</si>
  <si>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</si>
  <si>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</si>
  <si>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</si>
  <si>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</si>
  <si>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</si>
  <si>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</si>
  <si>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</si>
  <si>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</si>
  <si>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</si>
  <si>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</si>
  <si>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</si>
  <si>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</si>
  <si>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</si>
  <si>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</si>
  <si>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</si>
  <si>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</si>
  <si>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</si>
  <si>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</si>
  <si>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</si>
  <si>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</si>
  <si>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</si>
  <si>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</si>
  <si>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</si>
  <si>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</si>
  <si>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</si>
  <si>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</si>
  <si>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</si>
  <si>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</si>
  <si>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</si>
  <si>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</si>
  <si>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</si>
  <si>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</si>
  <si>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</si>
  <si>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</si>
  <si>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</si>
  <si>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</si>
  <si>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</si>
  <si>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</si>
  <si>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</si>
  <si>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</si>
  <si>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</si>
  <si>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</si>
  <si>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</si>
  <si>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</si>
  <si>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</si>
  <si>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</si>
  <si>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</si>
  <si>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</si>
  <si>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</si>
  <si>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</si>
  <si>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</si>
  <si>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</si>
  <si>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</si>
  <si>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</si>
  <si>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</si>
  <si>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</si>
  <si>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</si>
  <si>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</si>
  <si>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</si>
  <si>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</si>
  <si>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</si>
  <si>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</si>
  <si>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</si>
  <si>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</si>
  <si>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</si>
  <si>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</si>
  <si>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</si>
  <si>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</si>
  <si>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</si>
  <si>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</si>
  <si>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</si>
  <si>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</si>
  <si>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</si>
  <si>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</si>
  <si>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</si>
  <si>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</si>
  <si>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</si>
  <si>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</si>
  <si>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</si>
  <si>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</si>
  <si>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</si>
  <si>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</si>
  <si>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</si>
  <si>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</si>
  <si>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</si>
  <si>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</si>
  <si>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</si>
  <si>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</si>
  <si>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</si>
  <si>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</si>
  <si>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</si>
  <si>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</si>
  <si>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</si>
  <si>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</si>
  <si>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</si>
  <si>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</si>
  <si>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</si>
  <si>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</si>
  <si>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</si>
  <si>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</si>
  <si>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</si>
  <si>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</si>
  <si>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</si>
  <si>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</si>
  <si>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</si>
  <si>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</si>
  <si>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</si>
  <si>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</si>
  <si>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</si>
  <si>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</si>
  <si>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</si>
  <si>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</si>
  <si>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</si>
  <si>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</si>
  <si>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</si>
  <si>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</si>
  <si>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</si>
  <si>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</si>
  <si>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</si>
  <si>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</si>
  <si>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</si>
  <si>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</si>
  <si>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</si>
  <si>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</si>
  <si>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</si>
  <si>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</si>
  <si>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</si>
  <si>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</si>
  <si>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</si>
  <si>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</si>
  <si>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</si>
  <si>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</si>
  <si>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</si>
  <si>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</si>
  <si>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</si>
  <si>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</si>
  <si>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</si>
  <si>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</si>
  <si>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</si>
  <si>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</si>
  <si>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</si>
  <si>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</si>
  <si>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</si>
  <si>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</si>
  <si>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</si>
  <si>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</si>
  <si>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</si>
  <si>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</si>
  <si>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</si>
  <si>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</si>
  <si>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</si>
  <si>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</si>
  <si>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</si>
  <si>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</si>
  <si>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</si>
  <si>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</si>
  <si>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</si>
  <si>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</si>
  <si>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</si>
  <si>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</si>
  <si>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</si>
  <si>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</si>
  <si>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</si>
  <si>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</si>
  <si>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</si>
  <si>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</si>
  <si>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</si>
  <si>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</si>
  <si>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</si>
  <si>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</si>
  <si>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</si>
  <si>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</si>
  <si>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</si>
  <si>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</si>
  <si>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</si>
  <si>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</si>
  <si>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</si>
  <si>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</si>
  <si>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</si>
  <si>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</si>
  <si>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</si>
  <si>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</si>
  <si>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</si>
  <si>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</si>
  <si>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</si>
  <si>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</si>
  <si>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</si>
  <si>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</si>
  <si>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</si>
  <si>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</si>
  <si>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</si>
  <si>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</si>
  <si>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</si>
  <si>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</si>
  <si>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</si>
  <si>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</si>
  <si>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</si>
  <si>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</si>
  <si>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</si>
  <si>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</si>
  <si>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</si>
  <si>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</si>
  <si>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</si>
  <si>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</si>
  <si>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</si>
  <si>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</si>
  <si>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</si>
  <si>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</si>
  <si>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</si>
  <si>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</si>
  <si>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</si>
  <si>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</si>
  <si>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</si>
  <si>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</si>
  <si>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</si>
  <si>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</si>
  <si>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</si>
  <si>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</si>
  <si>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</si>
  <si>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</si>
  <si>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</si>
  <si>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</si>
  <si>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</si>
  <si>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</si>
  <si>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</si>
  <si>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</si>
  <si>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</si>
  <si>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</si>
  <si>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</si>
  <si>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</si>
  <si>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</si>
  <si>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</si>
  <si>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</si>
  <si>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</si>
  <si>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</si>
  <si>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</si>
  <si>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</si>
  <si>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</si>
  <si>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</si>
  <si>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</si>
  <si>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</si>
  <si>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</si>
  <si>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</si>
  <si>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</si>
  <si>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</si>
  <si>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</si>
  <si>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</si>
  <si>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</si>
  <si>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</si>
  <si>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</si>
  <si>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</si>
  <si>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</si>
  <si>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</si>
  <si>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</si>
  <si>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</si>
  <si>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</si>
  <si>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</si>
  <si>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</si>
  <si>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</si>
  <si>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</si>
  <si>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</si>
  <si>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</si>
  <si>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</si>
  <si>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</si>
  <si>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</si>
  <si>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</si>
  <si>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</si>
  <si>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</si>
  <si>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</si>
  <si>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</si>
  <si>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</si>
  <si>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</si>
  <si>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</si>
  <si>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</si>
  <si>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</si>
  <si>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</si>
  <si>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</si>
  <si>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</si>
  <si>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</si>
  <si>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</si>
  <si>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</si>
  <si>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</si>
  <si>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</si>
  <si>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</si>
  <si>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</si>
  <si>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</si>
  <si>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</si>
  <si>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</si>
  <si>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</si>
  <si>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</si>
  <si>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</si>
  <si>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</si>
  <si>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</si>
  <si>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</si>
  <si>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</si>
  <si>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</si>
  <si>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</si>
  <si>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</si>
  <si>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</si>
  <si>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</si>
  <si>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</si>
  <si>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</si>
  <si>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</si>
  <si>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</si>
  <si>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</si>
  <si>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</si>
  <si>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</si>
  <si>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</si>
  <si>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</si>
  <si>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</si>
  <si>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</si>
  <si>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</si>
  <si>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</si>
  <si>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</si>
  <si>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</si>
  <si>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</si>
  <si>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</si>
  <si>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</si>
  <si>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</si>
  <si>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</si>
  <si>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</si>
  <si>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</si>
  <si>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</si>
  <si>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</si>
  <si>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</si>
  <si>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</si>
  <si>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</si>
  <si>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</si>
  <si>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</si>
  <si>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</si>
  <si>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</si>
  <si>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</si>
  <si>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</si>
  <si>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</si>
  <si>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</si>
  <si>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</si>
  <si>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</si>
  <si>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</si>
  <si>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</si>
  <si>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</si>
  <si>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</si>
  <si>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</si>
  <si>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</si>
  <si>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</si>
  <si>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</si>
  <si>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</si>
  <si>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</si>
  <si>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</si>
  <si>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</si>
  <si>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</si>
  <si>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</si>
  <si>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</si>
  <si>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</si>
  <si>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</si>
  <si>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</si>
  <si>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</si>
  <si>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</si>
  <si>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</si>
  <si>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</si>
  <si>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</si>
  <si>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</si>
  <si>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</si>
  <si>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</si>
  <si>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</si>
  <si>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</si>
  <si>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</si>
  <si>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</si>
  <si>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</si>
  <si>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</si>
  <si>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</si>
  <si>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</si>
  <si>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</si>
  <si>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</si>
  <si>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</si>
  <si>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</si>
  <si>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</si>
  <si>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</si>
  <si>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</si>
  <si>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</si>
  <si>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</si>
  <si>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</si>
  <si>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</si>
  <si>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</si>
  <si>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</si>
  <si>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</si>
  <si>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</si>
  <si>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</si>
  <si>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</si>
  <si>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</si>
  <si>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</si>
  <si>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</si>
  <si>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</si>
  <si>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</si>
  <si>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</si>
  <si>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</si>
  <si>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</si>
  <si>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</si>
  <si>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</si>
  <si>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</si>
  <si>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</si>
  <si>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</si>
  <si>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</si>
  <si>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</si>
  <si>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</si>
  <si>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</si>
  <si>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</si>
  <si>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</si>
  <si>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</si>
  <si>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</si>
  <si>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</si>
  <si>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</si>
  <si>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</si>
  <si>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</si>
  <si>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</si>
  <si>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</si>
  <si>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</si>
  <si>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</si>
  <si>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</si>
  <si>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</si>
  <si>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</si>
  <si>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</si>
  <si>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</si>
  <si>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</si>
  <si>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</si>
  <si>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</si>
  <si>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</si>
  <si>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</si>
  <si>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</si>
  <si>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</si>
  <si>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</si>
  <si>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</si>
  <si>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</si>
  <si>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</si>
  <si>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</si>
  <si>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</si>
  <si>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</si>
  <si>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</si>
  <si>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</si>
  <si>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</si>
  <si>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</si>
  <si>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</si>
  <si>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</si>
  <si>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</si>
  <si>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</si>
  <si>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</si>
  <si>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</si>
  <si>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</si>
  <si>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</si>
  <si>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</si>
  <si>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</si>
  <si>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</si>
  <si>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</si>
  <si>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</si>
  <si>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</si>
  <si>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</si>
  <si>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</si>
  <si>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</si>
  <si>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</si>
  <si>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</si>
  <si>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</si>
  <si>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</si>
  <si>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</si>
  <si>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</si>
  <si>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</si>
  <si>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</si>
  <si>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</si>
  <si>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</si>
  <si>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</si>
  <si>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</si>
  <si>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</si>
  <si>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</si>
  <si>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</si>
  <si>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</si>
  <si>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</si>
  <si>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</si>
  <si>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</si>
  <si>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</si>
  <si>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</si>
  <si>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</si>
  <si>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</si>
  <si>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</si>
  <si>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</si>
  <si>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</si>
  <si>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</si>
  <si>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</si>
  <si>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</si>
  <si>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</si>
  <si>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</si>
  <si>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</si>
  <si>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</si>
  <si>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</si>
  <si>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</si>
  <si>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</si>
  <si>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</si>
  <si>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</si>
  <si>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</si>
  <si>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</si>
  <si>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</si>
  <si>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</si>
  <si>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</si>
  <si>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</si>
  <si>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</si>
  <si>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</si>
  <si>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</si>
  <si>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</si>
  <si>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</si>
  <si>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</si>
  <si>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</si>
  <si>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</si>
  <si>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</si>
  <si>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</si>
  <si>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</si>
  <si>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</si>
  <si>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</si>
  <si>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</si>
  <si>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</si>
  <si>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</si>
  <si>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</si>
  <si>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</si>
  <si>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</si>
  <si>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</si>
  <si>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</si>
  <si>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</si>
  <si>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</si>
  <si>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</si>
  <si>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</si>
  <si>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</si>
  <si>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</si>
  <si>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</si>
  <si>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</si>
  <si>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</si>
  <si>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</si>
  <si>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</si>
  <si>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</si>
  <si>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</si>
  <si>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</si>
  <si>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</si>
  <si>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</si>
  <si>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</si>
  <si>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</si>
  <si>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</si>
  <si>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</si>
  <si>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</si>
  <si>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</si>
  <si>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</si>
  <si>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</si>
  <si>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</si>
  <si>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</si>
  <si>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</si>
  <si>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</si>
  <si>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</si>
  <si>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</si>
  <si>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</si>
  <si>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</si>
  <si>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</si>
  <si>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</si>
  <si>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</si>
  <si>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</si>
  <si>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</si>
  <si>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</si>
  <si>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</si>
  <si>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</si>
  <si>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</si>
  <si>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</si>
  <si>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</si>
  <si>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</si>
  <si>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</si>
  <si>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</si>
  <si>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</si>
  <si>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</si>
  <si>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</si>
  <si>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</si>
  <si>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</si>
  <si>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</si>
  <si>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</si>
  <si>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</si>
  <si>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</si>
  <si>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</si>
  <si>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</si>
  <si>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</si>
  <si>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</si>
  <si>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</si>
  <si>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</si>
  <si>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</si>
  <si>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</si>
  <si>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</si>
  <si>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</si>
  <si>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</si>
  <si>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</si>
  <si>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</si>
  <si>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</si>
  <si>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</si>
  <si>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</si>
  <si>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</si>
  <si>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</si>
  <si>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</si>
  <si>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</si>
  <si>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</si>
  <si>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</si>
  <si>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</si>
  <si>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</si>
  <si>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</si>
  <si>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</si>
  <si>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</si>
  <si>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</si>
  <si>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</si>
  <si>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</si>
  <si>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</si>
  <si>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</si>
  <si>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</si>
  <si>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</si>
  <si>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</si>
  <si>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</si>
  <si>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</si>
  <si>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</si>
  <si>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</si>
  <si>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</si>
  <si>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</si>
  <si>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</si>
  <si>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</si>
  <si>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</si>
  <si>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</si>
  <si>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</si>
  <si>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</si>
  <si>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</si>
  <si>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</si>
  <si>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</si>
  <si>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</si>
  <si>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</si>
  <si>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</si>
  <si>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</si>
  <si>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</si>
  <si>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</si>
  <si>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</si>
  <si>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</si>
  <si>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</si>
  <si>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</si>
  <si>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</si>
  <si>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</si>
  <si>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</si>
  <si>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</si>
  <si>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</si>
  <si>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</si>
  <si>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</si>
  <si>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</si>
  <si>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</si>
  <si>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</si>
  <si>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</si>
  <si>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</si>
  <si>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</si>
  <si>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</si>
  <si>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</si>
  <si>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</si>
  <si>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</si>
  <si>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</si>
  <si>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</si>
  <si>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</si>
  <si>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</si>
  <si>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</si>
  <si>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</si>
  <si>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</si>
  <si>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</si>
  <si>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</si>
  <si>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</si>
  <si>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</si>
  <si>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</si>
  <si>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</si>
  <si>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</si>
  <si>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</si>
  <si>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</si>
  <si>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</si>
  <si>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</si>
  <si>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</si>
  <si>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</si>
  <si>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</si>
  <si>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</si>
  <si>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</si>
  <si>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</si>
  <si>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</si>
  <si>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</si>
  <si>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</si>
  <si>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</si>
  <si>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</si>
  <si>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</si>
  <si>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</si>
  <si>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</si>
  <si>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</si>
  <si>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</si>
  <si>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</si>
  <si>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</si>
  <si>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</si>
  <si>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</si>
  <si>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</si>
  <si>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</si>
  <si>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</si>
  <si>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</si>
  <si>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</si>
  <si>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</si>
  <si>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</si>
  <si>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</si>
  <si>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</si>
  <si>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</si>
  <si>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</si>
  <si>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</si>
  <si>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</si>
  <si>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</si>
  <si>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</si>
  <si>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</si>
  <si>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</si>
  <si>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</si>
  <si>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</si>
  <si>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</si>
  <si>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</si>
  <si>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</si>
  <si>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</si>
  <si>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</si>
  <si>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</si>
  <si>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</si>
  <si>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</si>
  <si>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</si>
  <si>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</si>
  <si>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</si>
  <si>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</si>
  <si>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</si>
  <si>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</si>
  <si>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</si>
  <si>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</si>
  <si>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</si>
  <si>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</si>
  <si>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</si>
  <si>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</si>
  <si>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</si>
  <si>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</si>
  <si>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</si>
  <si>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</si>
  <si>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</si>
  <si>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</si>
  <si>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</si>
  <si>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</si>
  <si>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</si>
  <si>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</si>
  <si>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</si>
  <si>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</si>
  <si>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</si>
  <si>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</si>
  <si>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</si>
  <si>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</si>
  <si>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</si>
  <si>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</si>
  <si>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</si>
  <si>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</si>
  <si>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</si>
  <si>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</si>
  <si>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</si>
  <si>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</si>
  <si>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</si>
  <si>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</si>
  <si>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</si>
  <si>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</si>
  <si>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</si>
  <si>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</si>
  <si>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</si>
  <si>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</si>
  <si>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</si>
  <si>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</si>
  <si>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</si>
  <si>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</si>
  <si>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</si>
  <si>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</si>
  <si>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</si>
  <si>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</si>
  <si>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</si>
  <si>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</si>
  <si>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</si>
  <si>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</si>
  <si>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</si>
  <si>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</si>
  <si>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</si>
  <si>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</si>
  <si>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</si>
  <si>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</si>
  <si>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</si>
  <si>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</si>
  <si>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</si>
  <si>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</si>
  <si>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</si>
  <si>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</si>
  <si>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</si>
  <si>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</si>
  <si>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</si>
  <si>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</si>
  <si>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</si>
  <si>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</si>
  <si>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</si>
  <si>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</si>
  <si>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</si>
  <si>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</si>
  <si>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</si>
  <si>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</si>
  <si>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</si>
  <si>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</si>
  <si>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</si>
  <si>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</si>
  <si>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</si>
  <si>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</si>
  <si>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</si>
  <si>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</si>
  <si>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</si>
  <si>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</si>
  <si>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</si>
  <si>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</si>
  <si>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</si>
  <si>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</si>
  <si>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</si>
  <si>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</si>
  <si>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</si>
  <si>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</si>
  <si>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</si>
  <si>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</si>
  <si>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</si>
  <si>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</si>
  <si>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</si>
  <si>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</si>
  <si>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</si>
  <si>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</si>
  <si>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</si>
  <si>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</si>
  <si>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</si>
  <si>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</si>
  <si>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</si>
  <si>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</si>
  <si>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</si>
  <si>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</si>
  <si>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</si>
  <si>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</si>
  <si>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</si>
  <si>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</si>
  <si>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</si>
  <si>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</si>
  <si>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</si>
  <si>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</si>
  <si>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</si>
  <si>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</si>
  <si>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</si>
  <si>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</si>
  <si>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</si>
  <si>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</si>
  <si>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</si>
  <si>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</si>
  <si>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</si>
  <si>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</si>
  <si>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</si>
  <si>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</si>
  <si>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</si>
  <si>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</si>
  <si>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</si>
  <si>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</si>
  <si>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</si>
  <si>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</si>
  <si>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</si>
  <si>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</si>
  <si>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</si>
  <si>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</si>
  <si>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</si>
  <si>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</si>
  <si>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</si>
  <si>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</si>
  <si>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</si>
  <si>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</si>
  <si>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</si>
  <si>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</si>
  <si>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</si>
  <si>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</si>
  <si>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</si>
  <si>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</si>
  <si>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</si>
  <si>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</si>
  <si>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</si>
  <si>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</si>
  <si>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</si>
  <si>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</si>
  <si>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</si>
  <si>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</si>
  <si>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</si>
  <si>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</si>
  <si>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</si>
  <si>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</si>
  <si>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</si>
  <si>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</si>
  <si>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</si>
  <si>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</si>
  <si>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</si>
  <si>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</si>
  <si>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</si>
  <si>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</si>
  <si>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</si>
  <si>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</si>
  <si>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</si>
  <si>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</si>
  <si>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</si>
  <si>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</si>
  <si>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</si>
  <si>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</si>
  <si>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</si>
  <si>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</si>
  <si>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</si>
  <si>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</si>
  <si>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</si>
  <si>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</si>
  <si>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</si>
  <si>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</si>
  <si>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</si>
  <si>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</si>
  <si>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</si>
  <si>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</si>
  <si>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</si>
  <si>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</si>
  <si>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</si>
  <si>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</si>
  <si>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</si>
  <si>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</si>
  <si>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</si>
  <si>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</si>
  <si>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</si>
  <si>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</si>
  <si>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</si>
  <si>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</si>
  <si>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</si>
  <si>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</si>
  <si>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</si>
  <si>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</si>
  <si>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</si>
  <si>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</si>
  <si>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</si>
  <si>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</si>
  <si>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</si>
  <si>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</si>
  <si>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</si>
  <si>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</si>
  <si>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</si>
  <si>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</si>
  <si>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</si>
  <si>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</si>
  <si>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</si>
  <si>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</si>
  <si>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</si>
  <si>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</si>
  <si>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</si>
  <si>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</si>
  <si>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</si>
  <si>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</si>
  <si>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</si>
  <si>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</si>
  <si>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</si>
  <si>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</si>
  <si>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</si>
  <si>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</si>
  <si>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</si>
  <si>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</si>
  <si>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</si>
  <si>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</si>
  <si>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</si>
  <si>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</si>
  <si>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</si>
  <si>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</si>
  <si>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</si>
  <si>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</si>
  <si>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</si>
  <si>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</si>
  <si>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</si>
  <si>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</si>
  <si>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</si>
  <si>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</si>
  <si>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</si>
  <si>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</si>
  <si>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</si>
  <si>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</si>
  <si>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</si>
  <si>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</si>
  <si>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</si>
  <si>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</si>
  <si>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</si>
  <si>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</si>
  <si>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</si>
  <si>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</si>
  <si>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</si>
  <si>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</si>
  <si>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</si>
  <si>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</si>
  <si>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</si>
  <si>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</si>
  <si>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</si>
  <si>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</si>
  <si>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</si>
  <si>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</si>
  <si>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</si>
  <si>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</si>
  <si>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</si>
  <si>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</si>
  <si>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</si>
  <si>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</si>
  <si>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</si>
  <si>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</si>
  <si>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</si>
  <si>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</si>
  <si>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</si>
  <si>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</si>
  <si>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</si>
  <si>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</si>
  <si>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</si>
  <si>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</si>
  <si>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</si>
  <si>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</si>
  <si>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</si>
  <si>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</si>
  <si>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</si>
  <si>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</si>
  <si>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</si>
  <si>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</si>
  <si>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</si>
  <si>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</si>
  <si>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</si>
  <si>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</si>
  <si>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</si>
  <si>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</si>
  <si>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</si>
  <si>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</si>
  <si>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</si>
  <si>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</si>
  <si>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</si>
  <si>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</si>
  <si>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</si>
  <si>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</si>
  <si>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</si>
  <si>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</si>
  <si>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</si>
  <si>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</si>
  <si>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</si>
  <si>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</si>
  <si>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</si>
  <si>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</si>
  <si>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</si>
  <si>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</si>
  <si>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</si>
  <si>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</si>
  <si>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</si>
  <si>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</si>
  <si>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</si>
  <si>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</si>
  <si>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</si>
  <si>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</si>
  <si>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</si>
  <si>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</si>
  <si>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</si>
  <si>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</si>
  <si>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</si>
  <si>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</si>
  <si>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</si>
  <si>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</si>
  <si>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</si>
  <si>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</si>
  <si>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</si>
  <si>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</si>
  <si>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</si>
  <si>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</si>
  <si>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</si>
  <si>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</si>
  <si>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</si>
  <si>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</si>
  <si>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</si>
  <si>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</si>
  <si>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</si>
  <si>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</si>
  <si>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</si>
  <si>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</si>
  <si>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</si>
  <si>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</si>
  <si>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</si>
  <si>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</si>
  <si>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</si>
  <si>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</si>
  <si>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</si>
  <si>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</si>
  <si>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</si>
  <si>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</si>
  <si>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</si>
  <si>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</si>
  <si>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</si>
  <si>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</si>
  <si>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</si>
  <si>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</si>
  <si>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</si>
  <si>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</si>
  <si>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</si>
  <si>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</si>
  <si>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</si>
  <si>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</si>
  <si>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</si>
  <si>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</si>
  <si>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</si>
  <si>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</si>
  <si>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</si>
  <si>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</si>
  <si>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</si>
  <si>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</si>
  <si>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</si>
  <si>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</si>
  <si>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</si>
  <si>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</si>
  <si>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</si>
  <si>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</si>
  <si>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</si>
  <si>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</si>
  <si>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</si>
  <si>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</si>
  <si>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</si>
  <si>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</si>
  <si>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</si>
  <si>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</si>
  <si>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</si>
  <si>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</si>
  <si>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</si>
  <si>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</si>
  <si>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</si>
  <si>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</si>
  <si>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</si>
  <si>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</si>
  <si>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</si>
  <si>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</si>
  <si>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</si>
  <si>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</si>
  <si>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</si>
  <si>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</si>
  <si>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</si>
  <si>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</si>
  <si>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</si>
  <si>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</si>
  <si>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</si>
  <si>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</si>
  <si>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</si>
  <si>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</si>
  <si>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</si>
  <si>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</si>
  <si>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</si>
  <si>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</si>
  <si>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</si>
  <si>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</si>
  <si>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</si>
  <si>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</si>
  <si>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</si>
  <si>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</si>
  <si>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</si>
  <si>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</si>
  <si>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</si>
  <si>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</si>
  <si>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</si>
  <si>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</si>
  <si>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</si>
  <si>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</si>
  <si>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</si>
  <si>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</si>
  <si>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</si>
  <si>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</si>
  <si>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</si>
  <si>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</si>
  <si>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</si>
  <si>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</si>
  <si>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</si>
  <si>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</si>
  <si>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</si>
  <si>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</si>
  <si>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</si>
  <si>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</si>
  <si>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</si>
  <si>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</si>
  <si>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</si>
  <si>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</si>
  <si>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</si>
  <si>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</si>
  <si>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</si>
  <si>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</si>
  <si>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</si>
  <si>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</si>
  <si>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</si>
  <si>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</si>
  <si>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</si>
  <si>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</si>
  <si>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</si>
  <si>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</si>
  <si>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</si>
  <si>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</si>
  <si>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</si>
  <si>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</si>
  <si>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</si>
  <si>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</si>
  <si>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</si>
  <si>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</si>
  <si>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</si>
  <si>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</si>
  <si>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</si>
  <si>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</si>
  <si>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</si>
  <si>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</si>
  <si>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</si>
  <si>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</si>
  <si>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</si>
  <si>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</si>
  <si>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</si>
  <si>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</si>
  <si>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</si>
  <si>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</si>
  <si>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</si>
  <si>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</si>
  <si>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</si>
  <si>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</si>
  <si>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</si>
  <si>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</si>
  <si>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</si>
  <si>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</si>
  <si>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</si>
  <si>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</si>
  <si>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</si>
  <si>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</si>
  <si>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</si>
  <si>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</si>
  <si>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</si>
  <si>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</si>
  <si>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</si>
  <si>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</si>
  <si>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</si>
  <si>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</si>
  <si>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</si>
  <si>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</si>
  <si>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</si>
  <si>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</si>
  <si>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</si>
  <si>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</si>
  <si>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</si>
  <si>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</si>
  <si>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</si>
  <si>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</si>
  <si>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</si>
  <si>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</si>
  <si>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</si>
  <si>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</si>
  <si>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</si>
  <si>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</si>
  <si>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</si>
  <si>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</si>
  <si>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</si>
  <si>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</si>
  <si>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</si>
  <si>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</si>
  <si>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</si>
  <si>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</si>
  <si>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</si>
  <si>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</si>
  <si>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</si>
  <si>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</si>
  <si>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</si>
  <si>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</si>
  <si>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</si>
  <si>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</si>
  <si>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</si>
  <si>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</si>
  <si>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</si>
  <si>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</si>
  <si>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</si>
  <si>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</si>
  <si>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</si>
  <si>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</si>
  <si>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</si>
  <si>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</si>
  <si>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</si>
  <si>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</si>
  <si>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</si>
  <si>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</si>
  <si>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</si>
  <si>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</si>
  <si>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</si>
  <si>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</si>
  <si>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</si>
  <si>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</si>
  <si>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</si>
  <si>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</si>
  <si>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</si>
  <si>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</si>
  <si>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</si>
  <si>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</si>
  <si>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</si>
  <si>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</si>
  <si>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</si>
  <si>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</si>
  <si>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</si>
  <si>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</si>
  <si>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</si>
  <si>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</si>
  <si>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</si>
  <si>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</si>
  <si>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</si>
  <si>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</si>
  <si>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</si>
  <si>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</si>
  <si>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</si>
  <si>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</si>
  <si>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</si>
  <si>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</si>
  <si>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</si>
  <si>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</si>
  <si>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</si>
  <si>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</si>
  <si>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</si>
  <si>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</si>
  <si>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</si>
  <si>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</si>
  <si>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</si>
  <si>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</si>
  <si>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</si>
  <si>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</si>
  <si>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</si>
  <si>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</si>
  <si>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</si>
  <si>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</si>
  <si>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</si>
  <si>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</si>
  <si>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</si>
  <si>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</si>
  <si>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</si>
  <si>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</si>
  <si>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</si>
  <si>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</si>
  <si>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</si>
  <si>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</si>
  <si>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</si>
  <si>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</si>
  <si>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</si>
  <si>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</si>
  <si>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</si>
  <si>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</si>
  <si>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</si>
  <si>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</si>
  <si>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</si>
  <si>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</si>
  <si>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</si>
  <si>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</si>
  <si>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</si>
  <si>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</si>
  <si>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</si>
  <si>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</si>
  <si>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</si>
  <si>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</si>
  <si>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</si>
  <si>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</si>
  <si>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</si>
  <si>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</si>
  <si>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</si>
  <si>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</si>
  <si>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</si>
  <si>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</si>
  <si>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</si>
  <si>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</si>
  <si>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</si>
  <si>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</si>
  <si>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</si>
  <si>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</si>
  <si>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</si>
  <si>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</si>
  <si>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</si>
  <si>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</si>
  <si>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</si>
  <si>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</si>
  <si>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</si>
  <si>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</si>
  <si>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</si>
  <si>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</si>
  <si>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</si>
  <si>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</si>
  <si>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</si>
  <si>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</si>
  <si>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</si>
  <si>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</si>
  <si>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</si>
  <si>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</si>
  <si>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</si>
  <si>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</si>
  <si>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</si>
  <si>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</si>
  <si>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</si>
  <si>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</si>
  <si>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</si>
  <si>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</si>
  <si>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</si>
  <si>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</si>
  <si>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</si>
  <si>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</si>
  <si>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</si>
  <si>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</si>
  <si>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</si>
  <si>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</si>
  <si>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</si>
  <si>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</si>
  <si>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</si>
  <si>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</si>
  <si>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</si>
  <si>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</si>
  <si>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</si>
  <si>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</si>
  <si>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</si>
  <si>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</si>
  <si>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</si>
  <si>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</si>
  <si>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</si>
  <si>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</si>
  <si>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</si>
  <si>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</si>
  <si>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</si>
  <si>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</si>
  <si>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</si>
  <si>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</si>
  <si>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</si>
  <si>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</si>
  <si>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</si>
  <si>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</si>
  <si>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</si>
  <si>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</si>
  <si>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</si>
  <si>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</si>
  <si>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</si>
  <si>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</si>
  <si>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</si>
  <si>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</si>
  <si>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</si>
  <si>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</si>
  <si>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</si>
  <si>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</si>
  <si>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</si>
  <si>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</si>
  <si>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</si>
  <si>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</si>
  <si>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</si>
  <si>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</si>
  <si>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</si>
  <si>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</si>
  <si>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</si>
  <si>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</si>
  <si>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</si>
  <si>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</si>
  <si>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</si>
  <si>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</si>
  <si>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</si>
  <si>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</si>
  <si>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</si>
  <si>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</si>
  <si>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</si>
  <si>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</si>
  <si>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</si>
  <si>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</si>
  <si>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</si>
  <si>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</si>
  <si>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</si>
  <si>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</si>
  <si>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</si>
  <si>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</si>
  <si>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</si>
  <si>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</si>
  <si>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</si>
  <si>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</si>
  <si>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</si>
  <si>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</si>
  <si>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</si>
  <si>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</si>
  <si>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</si>
  <si>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</si>
  <si>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</si>
  <si>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</si>
  <si>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</si>
  <si>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</si>
  <si>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</si>
  <si>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</si>
  <si>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</si>
  <si>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</si>
  <si>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</si>
  <si>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</si>
  <si>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</si>
  <si>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</si>
  <si>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</si>
  <si>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</si>
  <si>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</si>
  <si>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</si>
  <si>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</si>
  <si>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</si>
  <si>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</si>
  <si>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</si>
  <si>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</si>
  <si>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</si>
  <si>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</si>
  <si>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</si>
  <si>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</si>
  <si>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</si>
  <si>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</si>
  <si>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</si>
  <si>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</si>
  <si>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</si>
  <si>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</si>
  <si>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</si>
  <si>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</si>
  <si>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</si>
  <si>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</si>
  <si>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</si>
  <si>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</si>
  <si>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</si>
  <si>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</si>
  <si>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</si>
  <si>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</si>
  <si>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</si>
  <si>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</si>
  <si>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</si>
  <si>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</si>
  <si>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</si>
  <si>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</si>
  <si>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</si>
  <si>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</si>
  <si>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</si>
  <si>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</si>
  <si>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</si>
  <si>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</si>
  <si>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</si>
  <si>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</si>
  <si>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</si>
  <si>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</si>
  <si>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</si>
  <si>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</si>
  <si>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</si>
  <si>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</si>
  <si>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</si>
  <si>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</si>
  <si>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</si>
  <si>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</si>
  <si>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</si>
  <si>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</si>
  <si>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</si>
  <si>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</si>
  <si>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</si>
  <si>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</si>
  <si>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</si>
  <si>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</si>
  <si>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</si>
  <si>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</si>
  <si>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</si>
  <si>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</si>
  <si>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</si>
  <si>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</si>
  <si>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</si>
  <si>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</si>
  <si>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</si>
  <si>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</si>
  <si>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</si>
  <si>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</si>
  <si>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</si>
  <si>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</si>
  <si>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</si>
  <si>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</si>
  <si>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</si>
  <si>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</si>
  <si>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</si>
  <si>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</si>
  <si>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</si>
  <si>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</si>
  <si>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</si>
  <si>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</si>
  <si>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</si>
  <si>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</si>
  <si>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</si>
  <si>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</si>
  <si>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</si>
  <si>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</si>
  <si>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</si>
  <si>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</si>
  <si>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</si>
  <si>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</si>
  <si>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</si>
  <si>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</si>
  <si>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</si>
  <si>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</si>
  <si>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</si>
  <si>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</si>
  <si>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</si>
  <si>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</si>
  <si>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</si>
  <si>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</si>
  <si>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</si>
  <si>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</si>
  <si>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</si>
  <si>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</si>
  <si>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</si>
  <si>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</si>
  <si>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</si>
  <si>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</si>
  <si>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</si>
  <si>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</si>
  <si>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</si>
  <si>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</si>
  <si>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</si>
  <si>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</si>
  <si>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</si>
  <si>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</si>
  <si>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</si>
  <si>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</si>
  <si>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</si>
  <si>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</si>
  <si>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</si>
  <si>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</si>
  <si>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</si>
  <si>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</si>
  <si>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</si>
  <si>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</si>
  <si>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</si>
  <si>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</si>
  <si>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</si>
  <si>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</si>
  <si>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</si>
  <si>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</si>
  <si>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</si>
  <si>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</si>
  <si>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</si>
  <si>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</si>
  <si>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</si>
  <si>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</si>
  <si>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</si>
  <si>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</si>
  <si>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</si>
  <si>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</si>
  <si>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</si>
  <si>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</si>
  <si>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</si>
  <si>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</si>
  <si>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</si>
  <si>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</si>
  <si>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</si>
  <si>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</si>
  <si>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</si>
  <si>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</si>
  <si>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</si>
  <si>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</si>
  <si>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</si>
  <si>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</si>
  <si>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</si>
  <si>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</si>
  <si>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</si>
  <si>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</si>
  <si>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</si>
  <si>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</si>
  <si>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</si>
  <si>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</si>
  <si>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</si>
  <si>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</si>
  <si>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</si>
  <si>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</si>
  <si>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</si>
  <si>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</si>
  <si>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</si>
  <si>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</si>
  <si>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</si>
  <si>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</si>
  <si>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</si>
  <si>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</si>
  <si>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</si>
  <si>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</si>
  <si>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</si>
  <si>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</si>
  <si>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</si>
  <si>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</si>
  <si>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</si>
  <si>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</si>
  <si>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</si>
  <si>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</si>
  <si>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</si>
  <si>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</si>
  <si>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</si>
  <si>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</si>
  <si>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</si>
  <si>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</si>
  <si>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</si>
  <si>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</si>
  <si>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</si>
  <si>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</si>
  <si>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</si>
  <si>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</si>
  <si>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</si>
  <si>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</si>
  <si>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</si>
  <si>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</si>
  <si>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</si>
  <si>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</si>
  <si>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</si>
  <si>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</si>
  <si>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</si>
  <si>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</si>
  <si>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</si>
  <si>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</si>
  <si>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</si>
  <si>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</si>
  <si>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</si>
  <si>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</si>
  <si>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</si>
  <si>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</si>
  <si>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</si>
  <si>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</si>
  <si>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</si>
  <si>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</si>
  <si>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</si>
  <si>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</si>
  <si>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</si>
  <si>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</si>
  <si>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</si>
  <si>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</si>
  <si>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</si>
  <si>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</si>
  <si>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</si>
  <si>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</si>
  <si>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</si>
  <si>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</si>
  <si>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</si>
  <si>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</si>
  <si>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</si>
  <si>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</si>
  <si>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</si>
  <si>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</si>
  <si>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</si>
  <si>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</si>
  <si>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</si>
  <si>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</si>
  <si>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</si>
  <si>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</si>
  <si>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</si>
  <si>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</si>
  <si>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</si>
  <si>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</si>
  <si>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</si>
  <si>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</si>
  <si>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</si>
  <si>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</si>
  <si>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</si>
  <si>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</si>
  <si>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</si>
  <si>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</si>
  <si>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</si>
  <si>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</si>
  <si>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</si>
  <si>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</si>
  <si>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</si>
  <si>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</si>
  <si>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</si>
  <si>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</si>
  <si>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</si>
  <si>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</si>
  <si>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</si>
  <si>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</si>
  <si>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</si>
  <si>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</si>
  <si>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</si>
  <si>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</si>
  <si>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</si>
  <si>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</si>
  <si>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</si>
  <si>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</si>
  <si>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</si>
  <si>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</si>
  <si>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</si>
  <si>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</si>
  <si>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</si>
  <si>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</si>
  <si>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</si>
  <si>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</si>
  <si>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</si>
  <si>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</si>
  <si>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</si>
  <si>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</si>
  <si>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</si>
  <si>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</si>
  <si>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</si>
  <si>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</si>
  <si>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</si>
  <si>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</si>
  <si>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</si>
  <si>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</si>
  <si>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</si>
  <si>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</si>
  <si>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</si>
  <si>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</si>
  <si>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</si>
  <si>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</si>
  <si>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</si>
  <si>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</si>
  <si>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</si>
  <si>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</si>
  <si>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</si>
  <si>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</si>
  <si>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</si>
  <si>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</si>
  <si>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</si>
  <si>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</si>
  <si>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</si>
  <si>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</si>
  <si>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</si>
  <si>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</si>
  <si>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</si>
  <si>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</si>
  <si>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</si>
  <si>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</si>
  <si>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</si>
  <si>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</si>
  <si>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</si>
  <si>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</si>
  <si>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</si>
  <si>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</si>
  <si>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</si>
  <si>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</si>
  <si>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</si>
  <si>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</si>
  <si>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</si>
  <si>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</si>
  <si>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</si>
  <si>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</si>
  <si>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</si>
  <si>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</si>
  <si>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</si>
  <si>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</si>
  <si>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</si>
  <si>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</si>
  <si>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</si>
  <si>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</si>
  <si>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</si>
  <si>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</si>
  <si>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</si>
  <si>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</si>
  <si>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</si>
  <si>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</si>
  <si>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</si>
  <si>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</si>
  <si>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</si>
  <si>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</si>
  <si>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</si>
  <si>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</si>
  <si>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</si>
  <si>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</si>
  <si>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</si>
  <si>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</si>
  <si>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</si>
  <si>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</si>
  <si>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</si>
  <si>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</si>
  <si>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</si>
  <si>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</si>
  <si>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</si>
  <si>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</si>
  <si>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</si>
  <si>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</si>
  <si>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</si>
  <si>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</si>
  <si>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</si>
  <si>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</si>
  <si>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</si>
  <si>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</si>
  <si>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</si>
  <si>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</si>
  <si>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</si>
  <si>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</si>
  <si>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</si>
  <si>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</si>
  <si>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</si>
  <si>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</si>
  <si>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</si>
  <si>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</si>
  <si>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</si>
  <si>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</si>
  <si>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</si>
  <si>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</si>
  <si>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</si>
  <si>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</si>
  <si>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</si>
  <si>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</si>
  <si>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</si>
  <si>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</si>
  <si>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</si>
  <si>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</si>
  <si>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</si>
  <si>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</si>
  <si>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</si>
  <si>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</si>
  <si>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</si>
  <si>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</si>
  <si>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</si>
  <si>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</si>
  <si>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</si>
  <si>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</si>
  <si>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</si>
  <si>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</si>
  <si>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</si>
  <si>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</si>
  <si>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</si>
  <si>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</si>
  <si>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</si>
  <si>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</si>
  <si>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</si>
  <si>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</si>
  <si>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</si>
  <si>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</si>
  <si>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</si>
  <si>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</si>
  <si>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</si>
  <si>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</si>
  <si>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</si>
  <si>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</si>
  <si>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</si>
  <si>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</si>
  <si>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</si>
  <si>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</si>
  <si>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</si>
  <si>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</si>
  <si>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</si>
  <si>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</si>
  <si>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</si>
  <si>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</si>
  <si>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</si>
  <si>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</si>
  <si>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</si>
  <si>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</si>
  <si>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</si>
  <si>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</si>
  <si>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</si>
  <si>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</si>
  <si>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</si>
  <si>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</si>
  <si>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</si>
  <si>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</si>
  <si>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</si>
  <si>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</si>
  <si>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</si>
  <si>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</si>
  <si>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</si>
  <si>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</si>
  <si>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</si>
  <si>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</si>
  <si>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</si>
  <si>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</si>
  <si>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</si>
  <si>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</si>
  <si>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</si>
  <si>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</si>
  <si>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</si>
  <si>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</si>
  <si>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</si>
  <si>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</si>
  <si>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</si>
  <si>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</si>
  <si>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</si>
  <si>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</si>
  <si>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</si>
  <si>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</si>
  <si>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</si>
  <si>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</si>
  <si>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</si>
  <si>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</si>
  <si>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</si>
  <si>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</si>
  <si>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</si>
  <si>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</si>
  <si>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</si>
  <si>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</si>
  <si>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</si>
  <si>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</si>
  <si>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</si>
  <si>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</si>
  <si>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</si>
  <si>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</si>
  <si>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</si>
  <si>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</si>
  <si>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</si>
  <si>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</si>
  <si>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</si>
  <si>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</si>
  <si>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</si>
  <si>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</si>
  <si>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</si>
  <si>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</si>
  <si>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</si>
  <si>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</si>
  <si>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</si>
  <si>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</si>
  <si>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</si>
  <si>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</si>
  <si>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</si>
  <si>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</si>
  <si>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</si>
  <si>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</si>
  <si>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</si>
  <si>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</si>
  <si>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</si>
  <si>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</si>
  <si>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</si>
  <si>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</si>
  <si>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</si>
  <si>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</si>
  <si>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</si>
  <si>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</si>
  <si>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</si>
  <si>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</si>
  <si>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</si>
  <si>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</si>
  <si>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</si>
  <si>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</si>
  <si>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</si>
  <si>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</si>
  <si>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</si>
  <si>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</si>
  <si>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</si>
  <si>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</si>
  <si>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</si>
  <si>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</si>
  <si>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</si>
  <si>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</si>
  <si>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</si>
  <si>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</si>
  <si>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</si>
  <si>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</si>
  <si>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</si>
  <si>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</si>
  <si>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</si>
  <si>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</si>
  <si>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</si>
  <si>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</si>
  <si>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</si>
  <si>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</si>
  <si>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</si>
  <si>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</si>
  <si>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</si>
  <si>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</si>
  <si>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</si>
  <si>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</si>
  <si>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</si>
  <si>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</si>
  <si>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</si>
  <si>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</si>
  <si>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</si>
  <si>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</si>
  <si>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</si>
  <si>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</si>
  <si>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</si>
  <si>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</si>
  <si>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</si>
  <si>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</si>
  <si>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</si>
  <si>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</si>
  <si>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</si>
  <si>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</si>
  <si>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</si>
  <si>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</si>
  <si>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</si>
  <si>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</si>
  <si>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</si>
  <si>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</si>
  <si>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</si>
  <si>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</si>
  <si>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</si>
  <si>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</si>
  <si>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</si>
  <si>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</si>
  <si>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</si>
  <si>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</si>
  <si>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</si>
  <si>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</si>
  <si>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</si>
  <si>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</si>
  <si>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</si>
  <si>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</si>
  <si>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</si>
  <si>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</si>
  <si>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</si>
  <si>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</si>
  <si>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</si>
  <si>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</si>
  <si>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</si>
  <si>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</si>
  <si>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</si>
  <si>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</si>
  <si>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</si>
  <si>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</si>
  <si>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</si>
  <si>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</si>
  <si>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</si>
  <si>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</si>
  <si>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</si>
  <si>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</si>
  <si>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</si>
  <si>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</si>
  <si>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</si>
  <si>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</si>
  <si>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</si>
  <si>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</si>
  <si>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</si>
  <si>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</si>
  <si>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</si>
  <si>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</si>
  <si>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</si>
  <si>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</si>
  <si>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</si>
  <si>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</si>
  <si>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</si>
  <si>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</si>
  <si>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</si>
  <si>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</si>
  <si>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</si>
  <si>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</si>
  <si>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</si>
  <si>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</si>
  <si>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</si>
  <si>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</si>
  <si>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</si>
  <si>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</si>
  <si>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</si>
  <si>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</si>
  <si>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</si>
  <si>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</si>
  <si>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</si>
  <si>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</si>
  <si>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</si>
  <si>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</si>
  <si>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</si>
  <si>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</si>
  <si>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</si>
  <si>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</si>
  <si>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</si>
  <si>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</si>
  <si>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</si>
  <si>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</si>
  <si>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</si>
  <si>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</si>
  <si>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</si>
  <si>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</si>
  <si>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</si>
  <si>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</si>
  <si>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</si>
  <si>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</si>
  <si>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</si>
  <si>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</si>
  <si>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</si>
  <si>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</si>
  <si>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</si>
  <si>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</si>
  <si>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</si>
  <si>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</si>
  <si>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</si>
  <si>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</si>
  <si>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</si>
  <si>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</si>
  <si>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</si>
  <si>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</si>
  <si>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</si>
  <si>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</si>
  <si>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</si>
  <si>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</si>
  <si>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</si>
  <si>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</si>
  <si>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</si>
  <si>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</si>
  <si>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</si>
  <si>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</si>
  <si>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</si>
  <si>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</si>
  <si>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</si>
  <si>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</si>
  <si>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</si>
  <si>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</si>
  <si>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</si>
  <si>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</si>
  <si>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</si>
  <si>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</si>
  <si>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</si>
  <si>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</si>
  <si>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</si>
  <si>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</si>
  <si>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</si>
  <si>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</si>
  <si>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</si>
  <si>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</si>
  <si>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</si>
  <si>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</si>
  <si>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</si>
  <si>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</si>
  <si>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</si>
  <si>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</si>
  <si>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</si>
  <si>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</si>
  <si>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</si>
  <si>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</si>
  <si>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</si>
  <si>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</si>
  <si>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</si>
  <si>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</si>
  <si>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</si>
  <si>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</si>
  <si>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</si>
  <si>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</si>
  <si>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</si>
  <si>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</si>
  <si>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</si>
  <si>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</si>
  <si>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</si>
  <si>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</si>
  <si>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</si>
  <si>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</si>
  <si>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</si>
  <si>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</si>
  <si>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</si>
  <si>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</si>
  <si>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</si>
  <si>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</si>
  <si>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</si>
  <si>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</si>
  <si>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</si>
  <si>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</si>
  <si>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</si>
  <si>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</si>
  <si>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</si>
  <si>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</si>
  <si>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</si>
  <si>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</si>
  <si>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</si>
  <si>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</si>
  <si>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</si>
  <si>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</si>
  <si>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</si>
  <si>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</si>
  <si>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</si>
  <si>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</si>
  <si>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</si>
  <si>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</si>
  <si>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</si>
  <si>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</si>
  <si>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</si>
  <si>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</si>
  <si>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</si>
  <si>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</si>
  <si>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</si>
  <si>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</si>
  <si>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</si>
  <si>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</si>
  <si>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</si>
  <si>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</si>
  <si>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</si>
  <si>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</si>
  <si>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</si>
  <si>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</si>
  <si>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</si>
  <si>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</si>
  <si>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</si>
  <si>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</si>
  <si>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</si>
  <si>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</si>
  <si>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</si>
  <si>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</si>
  <si>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</si>
  <si>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</si>
  <si>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</si>
  <si>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</si>
  <si>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</si>
  <si>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</si>
  <si>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</si>
  <si>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</si>
  <si>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</si>
  <si>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</si>
  <si>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</si>
  <si>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</si>
  <si>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</si>
  <si>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</si>
  <si>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</si>
  <si>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</si>
  <si>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</si>
  <si>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</si>
  <si>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</si>
  <si>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</si>
  <si>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</si>
  <si>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</si>
  <si>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</si>
  <si>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</si>
  <si>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</si>
  <si>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</si>
  <si>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</si>
  <si>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</si>
  <si>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</si>
  <si>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</si>
  <si>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</si>
  <si>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</si>
  <si>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</si>
  <si>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</si>
  <si>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</si>
  <si>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</si>
  <si>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</si>
  <si>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</si>
  <si>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</si>
  <si>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</si>
  <si>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</si>
  <si>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</si>
  <si>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</si>
  <si>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</si>
  <si>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</si>
  <si>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</si>
  <si>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</si>
  <si>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</si>
  <si>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</si>
  <si>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</si>
  <si>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</si>
  <si>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</si>
  <si>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</si>
  <si>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</si>
  <si>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</si>
  <si>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</si>
  <si>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</si>
  <si>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</si>
  <si>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</si>
  <si>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</si>
  <si>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</si>
  <si>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</si>
  <si>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</si>
  <si>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</si>
  <si>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</si>
  <si>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</si>
  <si>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</si>
  <si>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</si>
  <si>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</si>
  <si>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</si>
  <si>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</si>
  <si>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</si>
  <si>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</si>
  <si>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</si>
  <si>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</si>
  <si>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</si>
  <si>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</si>
  <si>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</si>
  <si>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</si>
  <si>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</si>
  <si>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</si>
  <si>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</si>
  <si>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</si>
  <si>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</si>
  <si>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</si>
  <si>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</si>
  <si>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</si>
  <si>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</si>
  <si>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</si>
  <si>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</si>
  <si>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</si>
  <si>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</si>
  <si>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</si>
  <si>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</si>
  <si>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</si>
  <si>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</si>
  <si>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</si>
  <si>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</si>
  <si>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</si>
  <si>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</si>
  <si>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</si>
  <si>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</si>
  <si>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</si>
  <si>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</si>
  <si>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</si>
  <si>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</si>
  <si>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</si>
  <si>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</si>
  <si>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</si>
  <si>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</si>
  <si>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</si>
  <si>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</si>
  <si>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</si>
  <si>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</si>
  <si>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</si>
  <si>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</si>
  <si>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</si>
  <si>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</si>
  <si>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</si>
  <si>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</si>
  <si>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</si>
  <si>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</si>
  <si>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</si>
  <si>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</si>
  <si>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</si>
  <si>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</si>
  <si>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</si>
  <si>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</si>
  <si>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</si>
  <si>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</si>
  <si>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</si>
  <si>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</si>
  <si>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</si>
  <si>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</si>
  <si>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</si>
  <si>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</si>
  <si>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</si>
  <si>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</si>
  <si>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</si>
  <si>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</si>
  <si>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</si>
  <si>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</si>
  <si>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</si>
  <si>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</si>
  <si>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</si>
  <si>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</si>
  <si>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</si>
  <si>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</si>
  <si>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</si>
  <si>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</si>
  <si>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</si>
  <si>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</si>
  <si>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</si>
  <si>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</si>
  <si>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</si>
  <si>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</si>
  <si>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</si>
  <si>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</si>
  <si>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</si>
  <si>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</si>
  <si>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</si>
  <si>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</si>
  <si>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</si>
  <si>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</si>
  <si>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</si>
  <si>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</si>
  <si>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</si>
  <si>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</si>
  <si>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</si>
  <si>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</si>
  <si>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</si>
  <si>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</si>
  <si>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</si>
  <si>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</si>
  <si>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</si>
  <si>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</si>
  <si>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</si>
  <si>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</si>
  <si>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</si>
  <si>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</si>
  <si>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</si>
  <si>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</si>
  <si>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</si>
  <si>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</si>
  <si>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</si>
  <si>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</si>
  <si>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</si>
  <si>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</si>
  <si>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</si>
  <si>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</si>
  <si>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</si>
  <si>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</si>
  <si>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</si>
  <si>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</si>
  <si>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</si>
  <si>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</si>
  <si>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</si>
  <si>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</si>
  <si>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</si>
  <si>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</si>
  <si>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</si>
  <si>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</si>
  <si>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</si>
  <si>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</si>
  <si>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</si>
  <si>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</si>
  <si>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</si>
  <si>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</si>
  <si>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</si>
  <si>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</si>
  <si>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</si>
  <si>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</si>
  <si>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</si>
  <si>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</si>
  <si>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</si>
  <si>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</si>
  <si>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</si>
  <si>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</si>
  <si>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</si>
  <si>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</si>
  <si>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</si>
  <si>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</si>
  <si>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</si>
  <si>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</si>
  <si>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</si>
  <si>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</si>
  <si>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</si>
  <si>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</si>
  <si>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</si>
  <si>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</si>
  <si>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</si>
  <si>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</si>
  <si>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</si>
  <si>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</si>
  <si>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</si>
  <si>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</si>
  <si>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</si>
  <si>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</si>
  <si>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</si>
  <si>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</si>
  <si>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</si>
  <si>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</si>
  <si>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</si>
  <si>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</si>
  <si>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</si>
  <si>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</si>
  <si>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</si>
  <si>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</si>
  <si>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</si>
  <si>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</si>
  <si>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</si>
  <si>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</si>
  <si>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</si>
  <si>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</si>
  <si>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</si>
  <si>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</si>
  <si>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</si>
  <si>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</si>
  <si>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</si>
  <si>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</si>
  <si>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</si>
  <si>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</si>
  <si>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</si>
  <si>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</si>
  <si>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</si>
  <si>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</si>
  <si>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</si>
  <si>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</si>
  <si>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</si>
  <si>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</si>
  <si>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</si>
  <si>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</si>
  <si>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</si>
  <si>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</si>
  <si>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</si>
  <si>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</si>
  <si>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</si>
  <si>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</si>
  <si>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</si>
  <si>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</si>
  <si>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</si>
  <si>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</si>
  <si>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</si>
  <si>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</si>
  <si>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</si>
  <si>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</si>
  <si>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</si>
  <si>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</si>
  <si>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</si>
  <si>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</si>
  <si>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</si>
  <si>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</si>
  <si>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</si>
  <si>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</si>
  <si>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</si>
  <si>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</si>
  <si>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</si>
  <si>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</si>
  <si>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</si>
  <si>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</si>
  <si>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</si>
  <si>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</si>
  <si>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</si>
  <si>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</si>
  <si>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</si>
  <si>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</si>
  <si>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</si>
  <si>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</si>
  <si>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</si>
  <si>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</si>
  <si>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</si>
  <si>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</si>
  <si>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</si>
  <si>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</si>
  <si>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</si>
  <si>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</si>
  <si>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</si>
  <si>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</si>
  <si>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</si>
  <si>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</si>
  <si>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</si>
  <si>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</si>
  <si>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</si>
  <si>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</si>
  <si>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</si>
  <si>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</si>
  <si>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</si>
  <si>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</si>
  <si>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</si>
  <si>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</si>
  <si>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</si>
  <si>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</si>
  <si>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</si>
  <si>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</si>
  <si>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</si>
  <si>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</si>
  <si>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</si>
  <si>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</si>
  <si>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</si>
  <si>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</si>
  <si>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</si>
  <si>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</si>
  <si>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</si>
  <si>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</si>
  <si>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</si>
  <si>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</si>
  <si>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</si>
  <si>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</si>
  <si>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</si>
  <si>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</si>
  <si>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</si>
  <si>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</si>
  <si>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</si>
  <si>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</si>
  <si>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</si>
  <si>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</si>
  <si>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</si>
  <si>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</si>
  <si>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</si>
  <si>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</si>
  <si>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</si>
  <si>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</si>
  <si>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</si>
  <si>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</si>
  <si>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</si>
  <si>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</si>
  <si>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</si>
  <si>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</si>
  <si>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</si>
  <si>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</si>
  <si>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</si>
  <si>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</si>
  <si>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</si>
  <si>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</si>
  <si>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</si>
  <si>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</si>
  <si>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</si>
  <si>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</si>
  <si>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</si>
  <si>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</si>
  <si>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</si>
  <si>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</si>
  <si>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</si>
  <si>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</si>
  <si>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</si>
  <si>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</si>
  <si>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</si>
  <si>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</si>
  <si>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</si>
  <si>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</si>
  <si>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</si>
  <si>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</si>
  <si>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</si>
  <si>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</si>
  <si>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</si>
  <si>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</si>
  <si>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</si>
  <si>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</si>
  <si>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</si>
  <si>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</si>
  <si>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</si>
  <si>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</si>
  <si>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</si>
  <si>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</si>
  <si>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</si>
  <si>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</si>
  <si>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</si>
  <si>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</si>
  <si>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</si>
  <si>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</si>
  <si>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</si>
  <si>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</si>
  <si>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</si>
  <si>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</si>
  <si>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</si>
  <si>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</si>
  <si>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</si>
  <si>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</si>
  <si>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</si>
  <si>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</si>
  <si>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</si>
  <si>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</si>
  <si>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</si>
  <si>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</si>
  <si>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</si>
  <si>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</si>
  <si>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</si>
  <si>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</si>
  <si>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</si>
  <si>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</si>
  <si>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</si>
  <si>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</si>
  <si>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</si>
  <si>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</si>
  <si>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</si>
  <si>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</si>
  <si>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</si>
  <si>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</si>
  <si>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</si>
  <si>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</si>
  <si>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</si>
  <si>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</si>
  <si>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</si>
  <si>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</si>
  <si>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</si>
  <si>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</si>
  <si>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</si>
  <si>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</si>
  <si>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</si>
  <si>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</si>
  <si>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</si>
  <si>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</si>
  <si>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</si>
  <si>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</si>
  <si>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</si>
  <si>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</si>
  <si>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</si>
  <si>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</si>
  <si>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</si>
  <si>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</si>
  <si>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</si>
  <si>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</si>
  <si>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</si>
  <si>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</si>
  <si>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</si>
  <si>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</si>
  <si>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</si>
  <si>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</si>
  <si>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</si>
  <si>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</si>
  <si>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</si>
  <si>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</si>
  <si>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</si>
  <si>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</si>
  <si>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</si>
  <si>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</si>
  <si>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</si>
  <si>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</si>
  <si>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</si>
  <si>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</si>
  <si>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</si>
  <si>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</si>
  <si>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</si>
  <si>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</si>
  <si>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</si>
  <si>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</si>
  <si>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</si>
  <si>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</si>
  <si>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</si>
  <si>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</si>
  <si>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</si>
  <si>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</si>
  <si>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</si>
  <si>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</si>
  <si>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</si>
  <si>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</si>
  <si>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</si>
  <si>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</si>
  <si>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</si>
  <si>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</si>
  <si>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</si>
  <si>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</si>
  <si>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</si>
  <si>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</si>
  <si>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</si>
  <si>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</si>
  <si>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</si>
  <si>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</si>
  <si>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</si>
  <si>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</si>
  <si>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</si>
  <si>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</si>
  <si>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</si>
  <si>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</si>
  <si>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</si>
  <si>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</si>
  <si>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</si>
  <si>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</si>
  <si>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</si>
  <si>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</si>
  <si>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</si>
  <si>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</si>
  <si>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</si>
  <si>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</si>
  <si>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</si>
  <si>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</si>
  <si>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</si>
  <si>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</si>
  <si>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</si>
  <si>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</si>
  <si>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</si>
  <si>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</si>
  <si>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</si>
  <si>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</si>
  <si>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</si>
  <si>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</si>
  <si>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</si>
  <si>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</si>
  <si>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</si>
  <si>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</si>
  <si>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</si>
  <si>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</si>
  <si>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</si>
  <si>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</si>
  <si>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</si>
  <si>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</si>
  <si>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</si>
  <si>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</si>
  <si>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</si>
  <si>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</si>
  <si>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</si>
  <si>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</si>
  <si>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</si>
  <si>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</si>
  <si>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</si>
  <si>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</si>
  <si>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</si>
  <si>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</si>
  <si>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</si>
  <si>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</si>
  <si>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</si>
  <si>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</si>
  <si>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</si>
  <si>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</si>
  <si>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</si>
  <si>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</si>
  <si>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</si>
  <si>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</si>
  <si>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</si>
  <si>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</si>
  <si>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</si>
  <si>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</si>
  <si>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</si>
  <si>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</si>
  <si>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</si>
  <si>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</si>
  <si>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</si>
  <si>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</si>
  <si>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</si>
  <si>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</si>
  <si>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</si>
  <si>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</si>
  <si>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</si>
  <si>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</si>
  <si>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</si>
  <si>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</si>
  <si>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</si>
  <si>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</si>
  <si>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</si>
  <si>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</si>
  <si>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</si>
  <si>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</si>
  <si>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</si>
  <si>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</si>
  <si>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</si>
  <si>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</si>
  <si>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</si>
  <si>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</si>
  <si>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</si>
  <si>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</si>
  <si>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</si>
  <si>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</si>
  <si>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</si>
  <si>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</si>
  <si>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</si>
  <si>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</si>
  <si>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</si>
  <si>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</si>
  <si>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</si>
  <si>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</si>
  <si>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</si>
  <si>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</si>
  <si>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</si>
  <si>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</si>
  <si>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</si>
  <si>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</si>
  <si>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</si>
  <si>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</si>
  <si>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</si>
  <si>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</si>
  <si>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</si>
  <si>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</si>
  <si>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</si>
  <si>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</si>
  <si>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</si>
  <si>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</si>
  <si>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</si>
  <si>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</si>
  <si>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</si>
  <si>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</si>
  <si>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</si>
  <si>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</si>
  <si>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</si>
  <si>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</si>
  <si>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</si>
  <si>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</si>
  <si>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</si>
  <si>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</si>
  <si>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</si>
  <si>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</si>
  <si>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</si>
  <si>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</si>
  <si>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</si>
  <si>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</si>
  <si>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</si>
  <si>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</si>
  <si>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</si>
  <si>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</si>
  <si>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</si>
  <si>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</si>
  <si>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</si>
  <si>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</si>
  <si>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</si>
  <si>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</si>
  <si>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</si>
  <si>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</si>
  <si>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</si>
  <si>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</si>
  <si>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</si>
  <si>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</si>
  <si>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</si>
  <si>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</si>
  <si>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</si>
  <si>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</si>
  <si>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</si>
  <si>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</si>
  <si>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</si>
  <si>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</si>
  <si>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</si>
  <si>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</si>
  <si>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</si>
  <si>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</si>
  <si>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</si>
  <si>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</si>
  <si>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</si>
  <si>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</si>
  <si>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</si>
  <si>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</si>
  <si>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</si>
  <si>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</si>
  <si>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</si>
  <si>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</si>
  <si>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</si>
  <si>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</si>
  <si>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</si>
  <si>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</si>
  <si>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</si>
  <si>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</si>
  <si>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</si>
  <si>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</si>
  <si>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</si>
  <si>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</si>
  <si>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</si>
  <si>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</si>
  <si>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</si>
  <si>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</si>
  <si>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</si>
  <si>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</si>
  <si>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</si>
  <si>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</si>
  <si>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</si>
  <si>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</si>
  <si>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</si>
  <si>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</si>
  <si>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</si>
  <si>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</si>
  <si>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</si>
  <si>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</si>
  <si>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</si>
  <si>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</si>
  <si>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</si>
  <si>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</si>
  <si>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</si>
  <si>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</si>
  <si>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</si>
  <si>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</si>
  <si>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</si>
  <si>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</si>
  <si>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</si>
  <si>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</si>
  <si>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</si>
  <si>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</si>
  <si>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</si>
  <si>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</si>
  <si>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</si>
  <si>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</si>
  <si>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</si>
  <si>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</si>
  <si>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</si>
  <si>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</si>
  <si>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</si>
  <si>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</si>
  <si>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</si>
  <si>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</si>
  <si>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</si>
  <si>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</si>
  <si>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</si>
  <si>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</si>
  <si>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</si>
  <si>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</si>
  <si>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</si>
  <si>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</si>
  <si>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</si>
  <si>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</si>
  <si>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</si>
  <si>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</si>
  <si>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</si>
  <si>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</si>
  <si>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</si>
  <si>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</si>
  <si>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</si>
  <si>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</si>
  <si>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</si>
  <si>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</si>
  <si>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</si>
  <si>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</si>
  <si>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</si>
  <si>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</si>
  <si>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</si>
  <si>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</si>
  <si>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</si>
  <si>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</si>
  <si>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</si>
  <si>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</si>
  <si>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</si>
  <si>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</si>
  <si>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</si>
  <si>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</si>
  <si>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</si>
  <si>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</si>
  <si>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</si>
  <si>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</si>
  <si>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</si>
  <si>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</si>
  <si>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</si>
  <si>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</si>
  <si>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</si>
  <si>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</si>
  <si>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</si>
  <si>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</si>
  <si>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</si>
  <si>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</si>
  <si>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</si>
  <si>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</si>
  <si>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</si>
  <si>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</si>
  <si>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</si>
  <si>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</si>
  <si>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</si>
  <si>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</si>
  <si>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</si>
  <si>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</si>
  <si>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</si>
  <si>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</si>
  <si>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</si>
  <si>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</si>
  <si>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</si>
  <si>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</si>
  <si>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</si>
  <si>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</si>
  <si>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</si>
  <si>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</si>
  <si>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</si>
  <si>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</si>
  <si>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</si>
  <si>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</si>
  <si>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</si>
  <si>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</si>
  <si>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</si>
  <si>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</si>
  <si>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</si>
  <si>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</si>
  <si>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</si>
  <si>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</si>
  <si>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</si>
  <si>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</si>
  <si>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</si>
  <si>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</si>
  <si>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</si>
  <si>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</si>
  <si>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</si>
  <si>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</si>
  <si>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</si>
  <si>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</si>
  <si>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</si>
  <si>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</si>
  <si>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</si>
  <si>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</si>
  <si>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</si>
  <si>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</si>
  <si>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</si>
  <si>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</si>
  <si>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</si>
  <si>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</si>
  <si>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</si>
  <si>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</si>
  <si>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</si>
  <si>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</si>
  <si>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</si>
  <si>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</si>
  <si>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</si>
  <si>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</si>
  <si>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</si>
  <si>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</si>
  <si>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</si>
  <si>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</si>
  <si>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</si>
  <si>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</si>
  <si>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</si>
  <si>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</si>
  <si>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</si>
  <si>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</si>
  <si>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</si>
  <si>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</si>
  <si>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</si>
  <si>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</si>
  <si>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</si>
  <si>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</si>
  <si>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</si>
  <si>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</si>
  <si>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</si>
  <si>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</si>
  <si>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</si>
  <si>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</si>
  <si>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</si>
  <si>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</si>
  <si>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</si>
  <si>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</si>
  <si>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</si>
  <si>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</si>
  <si>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</si>
  <si>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</si>
  <si>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</si>
  <si>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</si>
  <si>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</si>
  <si>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</si>
  <si>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</si>
  <si>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</si>
  <si>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</si>
  <si>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</si>
  <si>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</si>
  <si>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</si>
  <si>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</si>
  <si>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</si>
  <si>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</si>
  <si>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</si>
  <si>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</si>
  <si>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</si>
  <si>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</si>
  <si>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</si>
  <si>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</si>
  <si>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</si>
  <si>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</si>
  <si>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</si>
  <si>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</si>
  <si>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</si>
  <si>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</si>
  <si>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</si>
  <si>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</si>
  <si>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</si>
  <si>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</si>
  <si>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</si>
  <si>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</si>
  <si>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</si>
  <si>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</si>
  <si>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</si>
  <si>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</si>
  <si>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</si>
  <si>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</si>
  <si>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</si>
  <si>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</si>
  <si>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</si>
  <si>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</si>
  <si>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</si>
  <si>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</si>
  <si>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</si>
  <si>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</si>
  <si>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</si>
  <si>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</si>
  <si>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</si>
  <si>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</si>
  <si>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</si>
  <si>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</si>
  <si>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</si>
  <si>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</si>
  <si>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</si>
  <si>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</si>
  <si>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</si>
  <si>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</si>
  <si>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</si>
  <si>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</si>
  <si>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</si>
  <si>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</si>
  <si>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</si>
  <si>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</si>
  <si>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</si>
  <si>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</si>
  <si>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</si>
  <si>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</si>
  <si>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</si>
  <si>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</si>
  <si>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</si>
  <si>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</si>
  <si>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</si>
  <si>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</si>
  <si>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</si>
  <si>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</si>
  <si>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</si>
  <si>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</si>
  <si>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</si>
  <si>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</si>
  <si>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</si>
  <si>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</si>
  <si>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</si>
  <si>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</si>
  <si>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</si>
  <si>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</si>
  <si>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</si>
  <si>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</si>
  <si>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</si>
  <si>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</si>
  <si>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</si>
  <si>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</si>
  <si>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</si>
  <si>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</si>
  <si>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</si>
  <si>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</si>
  <si>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</si>
  <si>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</si>
  <si>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</si>
  <si>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</si>
  <si>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</si>
  <si>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</si>
  <si>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</si>
  <si>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</si>
  <si>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</si>
  <si>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</si>
  <si>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</si>
  <si>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</si>
  <si>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</si>
  <si>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</si>
  <si>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</si>
  <si>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</si>
  <si>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</si>
  <si>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</si>
  <si>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</si>
  <si>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</si>
  <si>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</si>
  <si>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</si>
  <si>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</si>
  <si>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</si>
  <si>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</si>
  <si>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</si>
  <si>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</si>
  <si>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</si>
  <si>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</si>
  <si>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</si>
  <si>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</si>
  <si>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</si>
  <si>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</si>
  <si>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</si>
  <si>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</si>
  <si>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</si>
  <si>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</si>
  <si>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</si>
  <si>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</si>
  <si>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</si>
  <si>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</si>
  <si>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</si>
  <si>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</si>
  <si>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</si>
  <si>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</si>
  <si>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</si>
  <si>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</si>
  <si>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</si>
  <si>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</si>
  <si>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</si>
  <si>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</si>
  <si>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</si>
  <si>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</si>
  <si>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</si>
  <si>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</si>
  <si>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</si>
  <si>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</si>
  <si>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</si>
  <si>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</si>
  <si>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</si>
  <si>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</si>
  <si>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</si>
  <si>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</si>
  <si>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</si>
  <si>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</si>
  <si>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</si>
  <si>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</si>
  <si>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</si>
  <si>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</si>
  <si>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</si>
  <si>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</si>
  <si>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</si>
  <si>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</si>
  <si>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</si>
  <si>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</si>
  <si>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</si>
  <si>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</si>
  <si>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</si>
  <si>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</si>
  <si>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</si>
  <si>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</si>
  <si>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</si>
  <si>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</si>
  <si>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</si>
  <si>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</si>
  <si>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</si>
  <si>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</si>
  <si>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</si>
  <si>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</si>
  <si>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</si>
  <si>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</si>
  <si>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</si>
  <si>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</si>
  <si>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</si>
  <si>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</si>
  <si>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</si>
  <si>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</si>
  <si>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</si>
  <si>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</si>
  <si>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</si>
  <si>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</si>
  <si>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</si>
  <si>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</si>
  <si>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</si>
  <si>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</si>
  <si>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</si>
  <si>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</si>
  <si>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</si>
  <si>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</si>
  <si>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</si>
  <si>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</si>
  <si>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</si>
  <si>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</si>
  <si>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</si>
  <si>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</si>
  <si>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</si>
  <si>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</si>
  <si>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</si>
  <si>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</si>
  <si>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</si>
  <si>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</si>
  <si>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</si>
  <si>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</si>
  <si>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</si>
  <si>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</si>
  <si>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</si>
  <si>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</si>
  <si>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</si>
  <si>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</si>
  <si>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</si>
  <si>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</si>
  <si>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</si>
  <si>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</si>
  <si>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</si>
  <si>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</si>
  <si>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</si>
  <si>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</si>
  <si>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</si>
  <si>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</si>
  <si>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</si>
  <si>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</si>
  <si>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</si>
  <si>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</si>
  <si>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</si>
  <si>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</si>
  <si>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</si>
  <si>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</si>
  <si>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</si>
  <si>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</si>
  <si>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</si>
  <si>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</si>
  <si>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</si>
  <si>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</si>
  <si>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</si>
  <si>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</si>
  <si>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</si>
  <si>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</si>
  <si>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</si>
  <si>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</si>
  <si>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</si>
  <si>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</si>
  <si>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</si>
  <si>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</si>
  <si>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</si>
  <si>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</si>
  <si>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</si>
  <si>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</si>
  <si>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</si>
  <si>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</si>
  <si>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</si>
  <si>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</si>
  <si>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</si>
  <si>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</si>
  <si>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</si>
  <si>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</si>
  <si>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</si>
  <si>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</si>
  <si>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</si>
  <si>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</si>
  <si>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</si>
  <si>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</si>
  <si>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</si>
  <si>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</si>
  <si>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</si>
  <si>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</si>
  <si>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</si>
  <si>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</si>
  <si>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</si>
  <si>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</si>
  <si>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</si>
  <si>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</si>
  <si>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</si>
  <si>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</si>
  <si>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</si>
  <si>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</si>
  <si>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</si>
  <si>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</si>
  <si>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</si>
  <si>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</si>
  <si>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</si>
  <si>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</si>
  <si>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</si>
  <si>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</si>
  <si>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</si>
  <si>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</si>
  <si>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</si>
  <si>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</si>
  <si>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</si>
  <si>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</si>
  <si>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</si>
  <si>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</si>
  <si>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</si>
  <si>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</si>
  <si>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</si>
  <si>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</si>
  <si>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</si>
  <si>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</si>
  <si>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</si>
  <si>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</si>
  <si>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</si>
  <si>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</si>
  <si>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</si>
  <si>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</si>
  <si>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</si>
  <si>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</si>
  <si>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</si>
  <si>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</si>
  <si>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</si>
  <si>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</si>
  <si>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</si>
  <si>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</si>
  <si>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</si>
  <si>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</si>
  <si>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</si>
  <si>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</si>
  <si>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</si>
  <si>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</si>
  <si>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</si>
  <si>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</si>
  <si>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</si>
  <si>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</si>
  <si>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</si>
  <si>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</si>
  <si>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</si>
  <si>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</si>
  <si>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</si>
  <si>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</si>
  <si>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</si>
  <si>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</si>
  <si>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</si>
  <si>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</si>
  <si>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</si>
  <si>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</si>
  <si>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</si>
  <si>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</si>
  <si>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</si>
  <si>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</si>
  <si>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</si>
  <si>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</si>
  <si>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</si>
  <si>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</si>
  <si>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</si>
  <si>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</si>
  <si>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</si>
  <si>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</si>
  <si>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</si>
  <si>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</si>
  <si>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</si>
  <si>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</si>
  <si>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</si>
  <si>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</si>
  <si>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</si>
  <si>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</si>
  <si>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</si>
  <si>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</si>
  <si>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</si>
  <si>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</si>
  <si>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</si>
  <si>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</si>
  <si>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</si>
  <si>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</si>
  <si>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</si>
  <si>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</si>
  <si>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</si>
  <si>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</si>
  <si>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</si>
  <si>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</si>
  <si>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</si>
  <si>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</si>
  <si>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</si>
  <si>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</si>
  <si>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</si>
  <si>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</si>
  <si>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</si>
  <si>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</si>
  <si>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</si>
  <si>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</si>
  <si>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</si>
  <si>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</si>
  <si>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</si>
  <si>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</si>
  <si>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</si>
  <si>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</si>
  <si>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</si>
  <si>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</si>
  <si>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</si>
  <si>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</si>
  <si>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</si>
  <si>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</si>
  <si>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</si>
  <si>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</si>
  <si>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</si>
  <si>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</si>
  <si>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</si>
  <si>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</si>
  <si>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</si>
  <si>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</si>
  <si>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</si>
  <si>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</si>
  <si>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</si>
  <si>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</si>
  <si>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</si>
  <si>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</si>
  <si>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</si>
  <si>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</si>
  <si>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</si>
  <si>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</si>
  <si>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</si>
  <si>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</si>
  <si>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</si>
  <si>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</si>
  <si>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</si>
  <si>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</si>
  <si>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</si>
  <si>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</si>
  <si>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</si>
  <si>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</si>
  <si>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</si>
  <si>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</si>
  <si>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</si>
  <si>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</si>
  <si>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</si>
  <si>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</si>
  <si>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</si>
  <si>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</si>
  <si>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</si>
  <si>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</si>
  <si>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</si>
  <si>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</si>
  <si>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</si>
  <si>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</si>
  <si>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</si>
  <si>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</si>
  <si>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</si>
  <si>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</si>
  <si>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</si>
  <si>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</si>
  <si>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</si>
  <si>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</si>
  <si>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</si>
  <si>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</si>
  <si>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</si>
  <si>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</si>
  <si>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</si>
  <si>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</si>
  <si>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</si>
  <si>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</si>
  <si>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</si>
  <si>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</si>
  <si>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</si>
  <si>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</si>
  <si>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</si>
  <si>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</si>
  <si>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</si>
  <si>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</si>
  <si>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</si>
  <si>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</si>
  <si>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</si>
  <si>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</si>
  <si>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</si>
  <si>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</si>
  <si>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</si>
  <si>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</si>
  <si>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</si>
  <si>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</si>
  <si>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</si>
  <si>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</si>
  <si>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</si>
  <si>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</si>
  <si>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</si>
  <si>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</si>
  <si>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</si>
  <si>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</si>
  <si>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</si>
  <si>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</si>
  <si>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</si>
  <si>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</si>
  <si>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</si>
  <si>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</si>
  <si>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</si>
  <si>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</si>
  <si>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</si>
  <si>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</si>
  <si>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</si>
  <si>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</si>
  <si>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</si>
  <si>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</si>
  <si>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</si>
  <si>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</si>
  <si>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</si>
  <si>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</si>
  <si>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</si>
  <si>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</si>
  <si>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</si>
  <si>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</si>
  <si>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</si>
  <si>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</si>
  <si>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</si>
  <si>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</si>
  <si>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</si>
  <si>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</si>
  <si>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</si>
  <si>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</si>
  <si>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</si>
  <si>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</si>
  <si>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</si>
  <si>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</si>
  <si>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</si>
  <si>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</si>
  <si>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</si>
  <si>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</si>
  <si>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</si>
  <si>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</si>
  <si>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</si>
  <si>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</si>
  <si>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</si>
  <si>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</si>
  <si>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</si>
  <si>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</si>
  <si>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</si>
  <si>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</si>
  <si>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</si>
  <si>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</si>
  <si>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</si>
  <si>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</si>
  <si>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</si>
  <si>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</si>
  <si>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</si>
  <si>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</si>
  <si>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</si>
  <si>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</si>
  <si>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</si>
  <si>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</si>
  <si>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</si>
  <si>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</si>
  <si>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</si>
  <si>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</si>
  <si>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</si>
  <si>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</si>
  <si>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</si>
  <si>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</si>
  <si>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</si>
  <si>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</si>
  <si>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</si>
  <si>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</si>
  <si>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</si>
  <si>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</si>
  <si>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</si>
  <si>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</si>
  <si>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</si>
  <si>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</si>
  <si>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</si>
  <si>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</si>
  <si>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</si>
  <si>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</si>
  <si>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</si>
  <si>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</si>
  <si>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</si>
  <si>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</si>
  <si>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</si>
  <si>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</si>
  <si>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</si>
  <si>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</si>
  <si>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</si>
  <si>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</si>
  <si>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</si>
  <si>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</si>
  <si>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</si>
  <si>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</si>
  <si>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</si>
  <si>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</si>
  <si>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</si>
  <si>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</si>
  <si>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</si>
  <si>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</si>
  <si>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</si>
  <si>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</si>
  <si>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</si>
  <si>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</si>
  <si>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</si>
  <si>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</si>
  <si>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</si>
  <si>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</si>
  <si>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</si>
  <si>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</si>
  <si>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</si>
  <si>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</si>
  <si>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</si>
  <si>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</si>
  <si>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</si>
  <si>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</si>
  <si>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</si>
  <si>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</si>
  <si>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</si>
  <si>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</si>
  <si>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</si>
  <si>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</si>
  <si>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</si>
  <si>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</si>
  <si>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</si>
  <si>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</si>
  <si>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</si>
  <si>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</si>
  <si>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</si>
  <si>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</si>
  <si>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</si>
  <si>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</si>
  <si>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</si>
  <si>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</si>
  <si>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</si>
  <si>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</si>
  <si>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</si>
  <si>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</si>
  <si>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</si>
  <si>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</si>
  <si>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</si>
  <si>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</si>
  <si>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</si>
  <si>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</si>
  <si>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</si>
  <si>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</si>
  <si>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</si>
  <si>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</si>
  <si>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</si>
  <si>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</si>
  <si>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</si>
  <si>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</si>
  <si>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</si>
  <si>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</si>
  <si>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</si>
  <si>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</si>
  <si>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</si>
  <si>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</si>
  <si>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</si>
  <si>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</si>
  <si>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</si>
  <si>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</si>
  <si>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</si>
  <si>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</si>
  <si>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</si>
  <si>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</si>
  <si>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</si>
  <si>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</si>
  <si>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</si>
  <si>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</si>
  <si>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</si>
  <si>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</si>
  <si>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</si>
  <si>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</si>
  <si>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</si>
  <si>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</si>
  <si>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</si>
  <si>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</si>
  <si>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</si>
  <si>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</si>
  <si>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</si>
  <si>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</si>
  <si>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</si>
  <si>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</si>
  <si>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</si>
  <si>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</si>
  <si>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</si>
  <si>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</si>
  <si>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</si>
  <si>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</si>
  <si>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</si>
  <si>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</si>
  <si>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</si>
  <si>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</si>
  <si>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</si>
  <si>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</si>
  <si>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</si>
  <si>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</si>
  <si>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</si>
  <si>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</si>
  <si>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</si>
  <si>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</si>
  <si>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</si>
  <si>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</si>
  <si>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</si>
  <si>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</si>
  <si>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</si>
  <si>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</si>
  <si>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</si>
  <si>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</si>
  <si>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</si>
  <si>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</si>
  <si>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</si>
  <si>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</si>
  <si>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</si>
  <si>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</si>
  <si>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</si>
  <si>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</si>
  <si>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</si>
  <si>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</si>
  <si>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</si>
  <si>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</si>
  <si>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</si>
  <si>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</si>
  <si>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</si>
  <si>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</si>
  <si>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</si>
  <si>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</si>
  <si>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</si>
  <si>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</si>
  <si>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</si>
  <si>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</si>
  <si>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</si>
  <si>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</si>
  <si>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</si>
  <si>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</si>
  <si>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</si>
  <si>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</si>
  <si>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</si>
  <si>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</si>
  <si>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</si>
  <si>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</si>
  <si>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</si>
  <si>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</si>
  <si>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</si>
  <si>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</si>
  <si>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</si>
  <si>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</si>
  <si>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</si>
  <si>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</si>
  <si>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</si>
  <si>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</si>
  <si>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</si>
  <si>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</si>
  <si>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</si>
  <si>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</si>
  <si>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</si>
  <si>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</si>
  <si>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</si>
  <si>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</si>
  <si>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</si>
  <si>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</si>
  <si>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</si>
  <si>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</si>
  <si>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</si>
  <si>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</si>
  <si>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</si>
  <si>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</si>
  <si>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</si>
  <si>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</si>
  <si>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</si>
  <si>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</si>
  <si>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</si>
  <si>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</si>
  <si>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</si>
  <si>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</si>
  <si>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</si>
  <si>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</si>
  <si>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</si>
  <si>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</si>
  <si>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</si>
  <si>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</si>
  <si>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</si>
  <si>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</si>
  <si>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</si>
  <si>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</si>
  <si>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</si>
  <si>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</si>
  <si>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</si>
  <si>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</si>
  <si>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</si>
  <si>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</si>
  <si>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</si>
  <si>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</si>
  <si>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</si>
  <si>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</si>
  <si>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</si>
  <si>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</si>
  <si>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</si>
  <si>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</si>
  <si>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</si>
  <si>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</si>
  <si>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</si>
  <si>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</si>
  <si>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</si>
  <si>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</si>
  <si>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</si>
  <si>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</si>
  <si>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</si>
  <si>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</si>
  <si>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</si>
  <si>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</si>
  <si>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</si>
  <si>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</si>
  <si>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</si>
  <si>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</si>
  <si>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</si>
  <si>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</si>
  <si>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</si>
  <si>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</si>
  <si>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</si>
  <si>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</si>
  <si>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</si>
  <si>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</si>
  <si>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</si>
  <si>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</si>
  <si>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</si>
  <si>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</si>
  <si>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</si>
  <si>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</si>
  <si>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</si>
  <si>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</si>
  <si>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</si>
  <si>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</si>
  <si>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</si>
  <si>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</si>
  <si>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</si>
  <si>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</si>
  <si>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</si>
  <si>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</si>
  <si>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</si>
  <si>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</si>
  <si>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</si>
  <si>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</si>
  <si>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</si>
  <si>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</si>
  <si>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</si>
  <si>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</si>
  <si>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</si>
  <si>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</si>
  <si>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</si>
  <si>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</si>
  <si>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</si>
  <si>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</si>
  <si>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</si>
  <si>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</si>
  <si>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</si>
  <si>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</si>
  <si>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</si>
  <si>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</si>
  <si>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</si>
  <si>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</si>
  <si>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</si>
  <si>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</si>
  <si>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</si>
  <si>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</si>
  <si>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</si>
  <si>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</si>
  <si>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</si>
  <si>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</si>
  <si>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</si>
  <si>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</si>
  <si>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</si>
  <si>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</si>
  <si>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</si>
  <si>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</si>
  <si>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</si>
  <si>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</si>
  <si>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</si>
  <si>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</si>
  <si>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</si>
  <si>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</si>
  <si>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</si>
  <si>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</si>
  <si>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</si>
  <si>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</si>
  <si>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</si>
  <si>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</si>
  <si>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</si>
  <si>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</si>
  <si>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</si>
  <si>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</si>
  <si>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</si>
  <si>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</si>
  <si>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</si>
  <si>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</si>
  <si>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</si>
  <si>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</si>
  <si>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</si>
  <si>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</si>
  <si>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</si>
  <si>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</si>
  <si>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</si>
  <si>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</si>
  <si>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</si>
  <si>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</si>
  <si>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</si>
  <si>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</si>
  <si>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</si>
  <si>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</si>
  <si>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</si>
  <si>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</si>
  <si>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</si>
  <si>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</si>
  <si>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</si>
  <si>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</si>
  <si>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</si>
  <si>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</si>
  <si>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</si>
  <si>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</si>
  <si>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</si>
  <si>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</si>
  <si>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</si>
  <si>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</si>
  <si>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</si>
  <si>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</si>
  <si>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</si>
  <si>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</si>
  <si>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</si>
  <si>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</si>
  <si>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</si>
  <si>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</si>
  <si>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</si>
  <si>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</si>
  <si>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</si>
  <si>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</si>
  <si>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</si>
  <si>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</si>
  <si>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</si>
  <si>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</si>
  <si>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</si>
  <si>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</si>
  <si>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</si>
  <si>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</si>
  <si>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</si>
  <si>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</si>
  <si>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</si>
  <si>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</si>
  <si>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</si>
  <si>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</si>
  <si>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</si>
  <si>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</si>
  <si>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</si>
  <si>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</si>
  <si>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</si>
  <si>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</si>
  <si>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</si>
  <si>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</si>
  <si>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</si>
  <si>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</si>
  <si>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</si>
  <si>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</si>
  <si>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</si>
  <si>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</si>
  <si>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</si>
  <si>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</si>
  <si>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</si>
  <si>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</si>
  <si>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</si>
  <si>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</si>
  <si>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</si>
  <si>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</si>
  <si>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</si>
  <si>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</si>
  <si>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</si>
  <si>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</si>
  <si>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</si>
  <si>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</si>
  <si>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</si>
  <si>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</si>
  <si>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</si>
  <si>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</si>
  <si>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</si>
  <si>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</si>
  <si>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</si>
  <si>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</si>
  <si>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</si>
  <si>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</si>
  <si>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</si>
  <si>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</si>
  <si>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</si>
  <si>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</si>
  <si>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</si>
  <si>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</si>
  <si>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</si>
  <si>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</si>
  <si>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</si>
  <si>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</si>
  <si>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</si>
  <si>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</si>
  <si>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</si>
  <si>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</si>
  <si>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</si>
  <si>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</si>
  <si>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</si>
  <si>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</si>
  <si>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</si>
  <si>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</si>
  <si>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</si>
  <si>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</si>
  <si>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</si>
  <si>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</si>
  <si>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</si>
  <si>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</si>
  <si>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</si>
  <si>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</si>
  <si>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</si>
  <si>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</si>
  <si>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</si>
  <si>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</si>
  <si>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</si>
  <si>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</si>
  <si>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</si>
  <si>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</si>
  <si>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</si>
  <si>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</si>
  <si>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</si>
  <si>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</si>
  <si>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</si>
  <si>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</si>
  <si>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</si>
  <si>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</si>
  <si>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</si>
  <si>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</si>
  <si>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</si>
  <si>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</si>
  <si>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</si>
  <si>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</si>
  <si>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</si>
  <si>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</si>
  <si>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</si>
  <si>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</si>
  <si>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</si>
  <si>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</si>
  <si>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</si>
  <si>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</si>
  <si>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</si>
  <si>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</si>
  <si>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</si>
  <si>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</si>
  <si>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</si>
  <si>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</si>
  <si>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</si>
  <si>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</si>
  <si>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</si>
  <si>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</si>
  <si>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</si>
  <si>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</si>
  <si>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</si>
  <si>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</si>
  <si>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</si>
  <si>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</si>
  <si>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</si>
  <si>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</si>
  <si>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</si>
  <si>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</si>
  <si>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</si>
  <si>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</si>
  <si>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</si>
  <si>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</si>
  <si>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</si>
  <si>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</si>
  <si>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</si>
  <si>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</si>
  <si>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</si>
  <si>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</si>
  <si>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</si>
  <si>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</si>
  <si>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</si>
  <si>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</si>
  <si>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</si>
  <si>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</si>
  <si>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</si>
  <si>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</si>
  <si>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</si>
  <si>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</si>
  <si>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</si>
  <si>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</si>
  <si>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</si>
  <si>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</si>
  <si>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</si>
  <si>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</si>
  <si>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</si>
  <si>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</si>
  <si>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</si>
  <si>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</si>
  <si>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</si>
  <si>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</si>
  <si>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</si>
  <si>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</si>
  <si>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</si>
  <si>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</si>
  <si>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</si>
  <si>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</si>
  <si>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</si>
  <si>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</si>
  <si>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</si>
  <si>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</si>
  <si>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</si>
  <si>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</si>
  <si>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</si>
  <si>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</si>
  <si>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</si>
  <si>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</si>
  <si>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</si>
  <si>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</si>
  <si>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</si>
  <si>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</si>
  <si>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</si>
  <si>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</si>
  <si>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</si>
  <si>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</si>
  <si>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</si>
  <si>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</si>
  <si>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</si>
  <si>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</si>
  <si>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</si>
  <si>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</si>
  <si>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</si>
  <si>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</si>
  <si>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</si>
  <si>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</si>
  <si>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</si>
  <si>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</si>
  <si>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</si>
  <si>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</si>
  <si>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</si>
  <si>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</si>
  <si>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</si>
  <si>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</si>
  <si>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</si>
  <si>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</si>
  <si>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</si>
  <si>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</si>
  <si>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</si>
  <si>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</si>
  <si>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</si>
  <si>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</si>
  <si>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</si>
  <si>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</si>
  <si>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</si>
  <si>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</si>
  <si>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</si>
  <si>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</si>
  <si>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</si>
  <si>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</si>
  <si>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</si>
  <si>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</si>
  <si>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</si>
  <si>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</si>
  <si>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</si>
  <si>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</si>
  <si>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</si>
  <si>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</si>
  <si>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</si>
  <si>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</si>
  <si>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</si>
  <si>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</si>
  <si>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</si>
  <si>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</si>
  <si>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</si>
  <si>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</si>
  <si>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</si>
  <si>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</si>
  <si>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</si>
  <si>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</si>
  <si>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</si>
  <si>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</si>
  <si>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</si>
  <si>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</si>
  <si>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</si>
  <si>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</si>
  <si>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</si>
  <si>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</si>
  <si>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</si>
  <si>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</si>
  <si>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</si>
  <si>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</si>
  <si>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</si>
  <si>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</si>
  <si>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</si>
  <si>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</si>
  <si>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</si>
  <si>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</si>
  <si>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</si>
  <si>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</si>
  <si>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</si>
  <si>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</si>
  <si>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</si>
  <si>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</si>
  <si>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</si>
  <si>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</si>
  <si>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</si>
  <si>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</si>
  <si>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</si>
  <si>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</si>
  <si>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</si>
  <si>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</si>
  <si>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</si>
  <si>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</si>
  <si>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</si>
  <si>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</si>
  <si>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</si>
  <si>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</si>
  <si>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</si>
  <si>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</si>
  <si>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</si>
  <si>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</si>
  <si>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</si>
  <si>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</si>
  <si>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</si>
  <si>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</si>
  <si>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</si>
  <si>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</si>
  <si>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</si>
  <si>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</si>
  <si>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</si>
  <si>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</si>
  <si>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</si>
  <si>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</si>
  <si>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</si>
  <si>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</si>
  <si>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</si>
  <si>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</si>
  <si>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</si>
  <si>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</si>
  <si>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</si>
  <si>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</si>
  <si>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</si>
  <si>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</si>
  <si>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</si>
  <si>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</si>
  <si>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</si>
  <si>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</si>
  <si>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</si>
  <si>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</si>
  <si>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</si>
  <si>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</si>
  <si>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</si>
  <si>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</si>
  <si>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</si>
  <si>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</si>
  <si>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</si>
  <si>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</si>
  <si>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</si>
  <si>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</si>
  <si>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</si>
  <si>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</si>
  <si>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</si>
  <si>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</si>
  <si>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</si>
  <si>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</si>
  <si>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</si>
  <si>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</si>
  <si>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</si>
  <si>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</si>
  <si>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</si>
  <si>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</si>
  <si>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</si>
  <si>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</si>
  <si>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</si>
  <si>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</si>
  <si>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</si>
  <si>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</si>
  <si>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</si>
  <si>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</si>
  <si>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</si>
  <si>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</si>
  <si>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</si>
  <si>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</si>
  <si>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</si>
  <si>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</si>
  <si>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</si>
  <si>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</si>
  <si>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</si>
  <si>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</si>
  <si>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</si>
  <si>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</si>
  <si>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</si>
  <si>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</si>
  <si>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</si>
  <si>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</si>
  <si>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</si>
  <si>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</si>
  <si>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</si>
  <si>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</si>
  <si>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</si>
  <si>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</si>
  <si>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</si>
  <si>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</si>
  <si>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</si>
  <si>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</si>
  <si>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</si>
  <si>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</si>
  <si>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</si>
  <si>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</si>
  <si>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</si>
  <si>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</si>
  <si>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</si>
  <si>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</si>
  <si>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</si>
  <si>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</si>
  <si>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</si>
  <si>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</si>
  <si>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</si>
  <si>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</si>
  <si>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</si>
  <si>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</si>
  <si>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</si>
  <si>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</si>
  <si>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</si>
  <si>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</si>
  <si>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</si>
  <si>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</si>
  <si>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</si>
  <si>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</si>
  <si>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</si>
  <si>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</si>
  <si>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</si>
  <si>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</si>
  <si>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</si>
  <si>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</si>
  <si>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</si>
  <si>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</si>
  <si>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</si>
  <si>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</si>
  <si>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</si>
  <si>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</si>
  <si>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</si>
  <si>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</si>
  <si>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</si>
  <si>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</si>
  <si>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</si>
  <si>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</si>
  <si>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</si>
  <si>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</si>
  <si>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</si>
  <si>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</si>
  <si>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</si>
  <si>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</si>
  <si>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</si>
  <si>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</si>
  <si>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</si>
  <si>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</si>
  <si>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</si>
  <si>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</si>
  <si>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</si>
  <si>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</si>
  <si>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</si>
  <si>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</si>
  <si>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</si>
  <si>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</si>
  <si>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</si>
  <si>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</si>
  <si>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</si>
  <si>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</si>
  <si>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</si>
  <si>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</si>
  <si>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</si>
  <si>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</si>
  <si>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</si>
  <si>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</si>
  <si>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</si>
  <si>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</si>
  <si>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</si>
  <si>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</si>
  <si>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</si>
  <si>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</si>
  <si>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</si>
  <si>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</si>
  <si>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</si>
  <si>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</si>
  <si>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</si>
  <si>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</si>
  <si>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</si>
  <si>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</si>
  <si>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</si>
  <si>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</si>
  <si>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</si>
  <si>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</si>
  <si>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</si>
  <si>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</si>
  <si>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</si>
  <si>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</si>
  <si>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</si>
  <si>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</si>
  <si>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</si>
  <si>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</si>
  <si>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</si>
  <si>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</si>
  <si>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</si>
  <si>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</si>
  <si>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</si>
  <si>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</si>
  <si>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</si>
  <si>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</si>
  <si>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</si>
  <si>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</si>
  <si>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</si>
  <si>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</si>
  <si>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</si>
  <si>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</si>
  <si>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</si>
  <si>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</si>
  <si>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</si>
  <si>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</si>
  <si>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</si>
  <si>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</si>
  <si>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</si>
  <si>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</si>
  <si>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</si>
  <si>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</si>
  <si>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</si>
  <si>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</si>
  <si>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</si>
  <si>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</si>
  <si>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</si>
  <si>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</si>
  <si>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</si>
  <si>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</si>
  <si>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</si>
  <si>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</si>
  <si>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</si>
  <si>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</si>
  <si>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</si>
  <si>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</si>
  <si>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</si>
  <si>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</si>
  <si>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</si>
  <si>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</si>
  <si>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</si>
  <si>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</si>
  <si>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</si>
  <si>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</si>
  <si>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</si>
  <si>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</si>
  <si>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</si>
  <si>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</si>
  <si>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</si>
  <si>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</si>
  <si>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</si>
  <si>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</si>
  <si>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</si>
  <si>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</si>
  <si>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</si>
  <si>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</si>
  <si>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</si>
  <si>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</si>
  <si>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</si>
  <si>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</si>
  <si>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</si>
  <si>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</si>
  <si>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</si>
  <si>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</si>
  <si>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</si>
  <si>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</si>
  <si>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</si>
  <si>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</si>
  <si>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</si>
  <si>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</si>
  <si>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</si>
  <si>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</si>
  <si>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</si>
  <si>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</si>
  <si>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</si>
  <si>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</si>
  <si>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</si>
  <si>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</si>
  <si>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</si>
  <si>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</si>
  <si>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</si>
  <si>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</si>
  <si>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</si>
  <si>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</si>
  <si>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</si>
  <si>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</si>
  <si>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</si>
  <si>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</si>
  <si>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</si>
  <si>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</si>
  <si>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</si>
  <si>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</si>
  <si>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</si>
  <si>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</si>
  <si>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</si>
  <si>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</si>
  <si>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</si>
  <si>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</si>
  <si>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</si>
  <si>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</si>
  <si>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</si>
  <si>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</si>
  <si>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</si>
  <si>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</si>
  <si>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</si>
  <si>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</si>
  <si>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</si>
  <si>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</si>
  <si>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</si>
  <si>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</si>
  <si>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</si>
  <si>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</si>
  <si>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</si>
  <si>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</si>
  <si>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</si>
  <si>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</si>
  <si>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</si>
  <si>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</si>
  <si>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</si>
  <si>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</si>
  <si>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</si>
  <si>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</si>
  <si>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</si>
  <si>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</si>
  <si>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</si>
  <si>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</si>
  <si>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</si>
  <si>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</si>
  <si>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</si>
  <si>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</si>
  <si>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</si>
  <si>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</si>
  <si>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</si>
  <si>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</si>
  <si>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</si>
  <si>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</si>
  <si>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</si>
  <si>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</si>
  <si>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</si>
  <si>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</si>
  <si>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</si>
  <si>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</si>
  <si>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</si>
  <si>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</si>
  <si>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</si>
  <si>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</si>
  <si>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</si>
  <si>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</si>
  <si>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</si>
  <si>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</si>
  <si>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</si>
  <si>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</si>
  <si>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</si>
  <si>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</si>
  <si>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</si>
  <si>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</si>
  <si>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</si>
  <si>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</si>
  <si>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</si>
  <si>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</si>
  <si>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</si>
  <si>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</si>
  <si>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</si>
  <si>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</si>
  <si>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</si>
  <si>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</si>
  <si>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</si>
  <si>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</si>
  <si>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</si>
  <si>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</si>
  <si>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</si>
  <si>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</si>
  <si>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</si>
  <si>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</si>
  <si>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</si>
  <si>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</si>
  <si>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</si>
  <si>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</si>
  <si>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</si>
  <si>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</si>
  <si>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</si>
  <si>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</si>
  <si>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</si>
  <si>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</si>
  <si>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</si>
  <si>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</si>
  <si>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</si>
  <si>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</si>
  <si>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</si>
  <si>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</si>
  <si>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</si>
  <si>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</si>
  <si>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</si>
  <si>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</si>
  <si>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</si>
  <si>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</si>
  <si>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</si>
  <si>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</si>
  <si>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</si>
  <si>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</si>
  <si>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</si>
  <si>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</si>
  <si>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</si>
  <si>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</si>
  <si>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</si>
  <si>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</si>
  <si>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</si>
  <si>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</si>
  <si>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</si>
  <si>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</si>
  <si>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</si>
  <si>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</si>
  <si>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</si>
  <si>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</si>
  <si>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</si>
  <si>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</si>
  <si>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</si>
  <si>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</si>
  <si>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</si>
  <si>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</si>
  <si>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</si>
  <si>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</si>
  <si>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</si>
  <si>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</si>
  <si>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</si>
  <si>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</si>
  <si>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</si>
  <si>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</si>
  <si>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</si>
  <si>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</si>
  <si>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</si>
  <si>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</si>
  <si>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</si>
  <si>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</si>
  <si>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</si>
  <si>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</si>
  <si>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</si>
  <si>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</si>
  <si>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</si>
  <si>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</si>
  <si>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</si>
  <si>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</si>
  <si>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</si>
  <si>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</si>
  <si>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</si>
  <si>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</si>
  <si>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</si>
  <si>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</si>
  <si>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</si>
  <si>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</si>
  <si>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</si>
  <si>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</si>
  <si>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</si>
  <si>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</si>
  <si>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</si>
  <si>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</si>
  <si>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</si>
  <si>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</si>
  <si>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</si>
  <si>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</si>
  <si>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</si>
  <si>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</si>
  <si>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</si>
  <si>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</si>
  <si>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</si>
  <si>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</si>
  <si>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</si>
  <si>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</si>
  <si>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</si>
  <si>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</si>
  <si>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</si>
  <si>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</si>
  <si>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</si>
  <si>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</si>
  <si>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</si>
  <si>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</si>
  <si>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</si>
  <si>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</si>
  <si>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</si>
  <si>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</si>
  <si>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</si>
  <si>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</si>
  <si>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</si>
  <si>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</si>
  <si>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</si>
  <si>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</si>
  <si>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</si>
  <si>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</si>
  <si>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</si>
  <si>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</si>
  <si>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</si>
  <si>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</si>
  <si>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</si>
  <si>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</si>
  <si>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</si>
  <si>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</si>
  <si>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</si>
  <si>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</si>
  <si>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</si>
  <si>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</si>
  <si>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</si>
  <si>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</si>
  <si>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</si>
  <si>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</si>
  <si>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</si>
  <si>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</si>
  <si>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</si>
  <si>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</si>
  <si>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</si>
  <si>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</si>
  <si>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</si>
  <si>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</si>
  <si>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</si>
  <si>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</si>
  <si>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</si>
  <si>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</si>
  <si>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</si>
  <si>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</si>
  <si>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</si>
  <si>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</si>
  <si>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</si>
  <si>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</si>
  <si>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</si>
  <si>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</si>
  <si>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</si>
  <si>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</si>
  <si>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</si>
  <si>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</si>
  <si>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</si>
  <si>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</si>
  <si>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</si>
  <si>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</si>
  <si>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</si>
  <si>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</si>
  <si>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</si>
  <si>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</si>
  <si>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</si>
  <si>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</si>
  <si>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</si>
  <si>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</si>
  <si>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</si>
  <si>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</si>
  <si>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</si>
  <si>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</si>
  <si>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</si>
  <si>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</si>
  <si>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</si>
  <si>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</si>
  <si>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</si>
  <si>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</si>
  <si>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</si>
  <si>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</si>
  <si>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</si>
  <si>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</si>
  <si>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</si>
  <si>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</si>
  <si>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</si>
  <si>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</si>
  <si>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</si>
  <si>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</si>
  <si>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</si>
  <si>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</si>
  <si>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</si>
  <si>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</si>
  <si>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</si>
  <si>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</si>
  <si>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</si>
  <si>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</si>
  <si>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</si>
  <si>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</si>
  <si>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</si>
  <si>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</si>
  <si>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</si>
  <si>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</si>
  <si>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</si>
  <si>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</si>
  <si>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</si>
  <si>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</si>
  <si>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</si>
  <si>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</si>
  <si>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</si>
  <si>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</si>
  <si>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</si>
  <si>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</si>
  <si>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</si>
  <si>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</si>
  <si>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</si>
  <si>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</si>
  <si>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</si>
  <si>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</si>
  <si>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</si>
  <si>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</si>
  <si>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</si>
  <si>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</si>
  <si>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</si>
  <si>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</si>
  <si>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</si>
  <si>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</si>
  <si>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</si>
  <si>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</si>
  <si>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</si>
  <si>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</si>
  <si>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</si>
  <si>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</si>
  <si>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</si>
  <si>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</si>
  <si>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</si>
  <si>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</si>
  <si>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</si>
  <si>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</si>
  <si>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</si>
  <si>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</si>
  <si>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</si>
  <si>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</si>
  <si>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</si>
  <si>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</si>
  <si>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</si>
  <si>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</si>
  <si>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</si>
  <si>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</si>
  <si>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</si>
  <si>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</si>
  <si>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</si>
  <si>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</si>
  <si>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</si>
  <si>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</si>
  <si>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</si>
  <si>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</si>
  <si>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</si>
  <si>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</si>
  <si>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</si>
  <si>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</si>
  <si>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</si>
  <si>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</si>
  <si>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</si>
  <si>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</si>
  <si>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</si>
  <si>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</si>
  <si>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</si>
  <si>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</si>
  <si>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</si>
  <si>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</si>
  <si>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</si>
  <si>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</si>
  <si>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</si>
  <si>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</si>
  <si>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</si>
  <si>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</si>
  <si>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</si>
  <si>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</si>
  <si>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</si>
  <si>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</si>
  <si>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</si>
  <si>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</si>
  <si>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</si>
  <si>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</si>
  <si>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</si>
  <si>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</si>
  <si>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</si>
  <si>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</si>
  <si>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</si>
  <si>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</si>
  <si>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</si>
  <si>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</si>
  <si>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</si>
  <si>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</si>
  <si>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</si>
  <si>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</si>
  <si>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</si>
  <si>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</si>
  <si>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</si>
  <si>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</si>
  <si>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</si>
  <si>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</si>
  <si>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</si>
  <si>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</si>
  <si>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</si>
  <si>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</si>
  <si>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</si>
  <si>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</si>
  <si>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</si>
  <si>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</si>
  <si>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</si>
  <si>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</si>
  <si>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</si>
  <si>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</si>
  <si>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</si>
  <si>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</si>
  <si>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</si>
  <si>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</si>
  <si>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</si>
  <si>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</si>
  <si>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</si>
  <si>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</si>
  <si>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</si>
  <si>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</si>
  <si>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</si>
  <si>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</si>
  <si>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</si>
  <si>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</si>
  <si>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</si>
  <si>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</si>
  <si>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</si>
  <si>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</si>
  <si>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</si>
  <si>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</si>
  <si>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</si>
  <si>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</si>
  <si>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</si>
  <si>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</si>
  <si>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</si>
  <si>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</si>
  <si>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</si>
  <si>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</si>
  <si>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</si>
  <si>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</si>
  <si>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</si>
  <si>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</si>
  <si>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</si>
  <si>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</si>
  <si>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</si>
  <si>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</si>
  <si>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</si>
  <si>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</si>
  <si>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</si>
  <si>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</si>
  <si>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</si>
  <si>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</si>
  <si>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</si>
  <si>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</si>
  <si>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</si>
  <si>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</si>
  <si>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</si>
  <si>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</si>
  <si>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</si>
  <si>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</si>
  <si>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</si>
  <si>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</si>
  <si>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</si>
  <si>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</si>
  <si>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</si>
  <si>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</si>
  <si>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</si>
  <si>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</si>
  <si>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</si>
  <si>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</si>
  <si>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</si>
  <si>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</si>
  <si>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</si>
  <si>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</si>
  <si>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</si>
  <si>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</si>
  <si>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</si>
  <si>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</si>
  <si>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</si>
  <si>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</si>
  <si>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</si>
  <si>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</si>
  <si>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</si>
  <si>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</si>
  <si>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</si>
  <si>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</si>
  <si>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</si>
  <si>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</si>
  <si>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</si>
  <si>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</si>
  <si>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</si>
  <si>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</si>
  <si>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</si>
  <si>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</si>
  <si>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</si>
  <si>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</si>
  <si>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</si>
  <si>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</si>
  <si>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</si>
  <si>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</si>
  <si>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</si>
  <si>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</si>
  <si>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</si>
  <si>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</si>
  <si>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</si>
  <si>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</si>
  <si>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</si>
  <si>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</si>
  <si>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</si>
  <si>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</si>
  <si>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</si>
  <si>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</si>
  <si>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</si>
  <si>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</si>
  <si>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</si>
  <si>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</si>
  <si>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</si>
  <si>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</si>
  <si>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</si>
  <si>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</si>
  <si>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</si>
  <si>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</si>
  <si>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</si>
  <si>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</si>
  <si>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</si>
  <si>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</si>
  <si>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</si>
  <si>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</si>
  <si>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</si>
  <si>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</si>
  <si>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</si>
  <si>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</si>
  <si>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</si>
  <si>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</si>
  <si>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</si>
  <si>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</si>
  <si>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</si>
  <si>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</si>
  <si>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</si>
  <si>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</si>
  <si>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</si>
  <si>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</si>
  <si>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</si>
  <si>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</si>
  <si>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</si>
  <si>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</si>
  <si>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</si>
  <si>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</si>
  <si>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</si>
  <si>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</si>
  <si>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</si>
  <si>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</si>
  <si>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</si>
  <si>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</si>
  <si>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</si>
  <si>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</si>
  <si>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</si>
  <si>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</si>
  <si>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</si>
  <si>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</si>
  <si>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</si>
  <si>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</si>
  <si>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</si>
  <si>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</si>
  <si>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</si>
  <si>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</si>
  <si>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</si>
  <si>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</si>
  <si>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</si>
  <si>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</si>
  <si>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</si>
  <si>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</si>
  <si>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</si>
  <si>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</si>
  <si>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</si>
  <si>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</si>
  <si>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</si>
  <si>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</si>
  <si>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</si>
  <si>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</si>
  <si>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</si>
  <si>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</si>
  <si>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</si>
  <si>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</si>
  <si>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</si>
  <si>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</si>
  <si>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</si>
  <si>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</si>
  <si>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</si>
  <si>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</si>
  <si>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</si>
  <si>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</si>
  <si>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</si>
  <si>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</si>
  <si>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</si>
  <si>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</si>
  <si>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</si>
  <si>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</si>
  <si>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</si>
  <si>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</si>
  <si>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</si>
  <si>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</si>
  <si>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</si>
  <si>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</si>
  <si>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</si>
  <si>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</si>
  <si>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</si>
  <si>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</si>
  <si>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</si>
  <si>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</si>
  <si>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</si>
  <si>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</si>
  <si>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</si>
  <si>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</si>
  <si>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</si>
  <si>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</si>
  <si>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</si>
  <si>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</si>
  <si>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</si>
  <si>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</si>
  <si>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</si>
  <si>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</si>
  <si>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</si>
  <si>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</si>
  <si>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</si>
  <si>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</si>
  <si>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</si>
  <si>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</si>
  <si>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</si>
  <si>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</si>
  <si>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</si>
  <si>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</si>
  <si>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</si>
  <si>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</si>
  <si>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</si>
  <si>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</si>
  <si>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</si>
  <si>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</si>
  <si>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</si>
  <si>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</si>
  <si>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</si>
  <si>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</si>
  <si>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</si>
  <si>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</si>
  <si>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</si>
  <si>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</si>
  <si>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</si>
  <si>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</si>
  <si>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</si>
  <si>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</si>
  <si>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</si>
  <si>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</si>
  <si>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</si>
  <si>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</si>
  <si>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</si>
  <si>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</si>
  <si>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</si>
  <si>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</si>
  <si>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</si>
  <si>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</si>
  <si>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</si>
  <si>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</si>
  <si>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</si>
  <si>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</si>
  <si>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</si>
  <si>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</si>
  <si>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</si>
  <si>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</si>
  <si>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</si>
  <si>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</si>
  <si>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</si>
  <si>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</si>
  <si>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</si>
  <si>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</si>
  <si>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</si>
  <si>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</si>
  <si>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</si>
  <si>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</si>
  <si>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</si>
  <si>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</si>
  <si>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</si>
  <si>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</si>
  <si>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</si>
  <si>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</si>
  <si>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</si>
  <si>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</si>
  <si>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</si>
  <si>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</si>
  <si>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</si>
  <si>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</si>
  <si>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</si>
  <si>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</si>
  <si>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</si>
  <si>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</si>
  <si>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</si>
  <si>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</si>
  <si>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</si>
  <si>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</si>
  <si>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</si>
  <si>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</si>
  <si>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</si>
  <si>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</si>
  <si>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</si>
  <si>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</si>
  <si>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</si>
  <si>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</si>
  <si>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</si>
  <si>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</si>
  <si>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</si>
  <si>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</si>
  <si>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</si>
  <si>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</si>
  <si>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</si>
  <si>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</si>
  <si>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</si>
  <si>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</si>
  <si>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</si>
  <si>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</si>
  <si>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</si>
  <si>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</si>
  <si>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</si>
  <si>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</si>
  <si>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</si>
  <si>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</si>
  <si>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</si>
  <si>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</si>
  <si>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</si>
  <si>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</si>
  <si>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</si>
  <si>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</si>
  <si>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</si>
  <si>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</si>
  <si>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</si>
  <si>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</si>
  <si>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</si>
  <si>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</si>
  <si>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</si>
  <si>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</si>
  <si>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</si>
  <si>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</si>
  <si>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</si>
  <si>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</si>
  <si>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</si>
  <si>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</si>
  <si>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</si>
  <si>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</si>
  <si>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</si>
  <si>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</si>
  <si>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</si>
  <si>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</si>
  <si>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</si>
  <si>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</si>
  <si>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</si>
  <si>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</si>
  <si>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</si>
  <si>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</si>
  <si>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</si>
  <si>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</si>
  <si>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</si>
  <si>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</si>
  <si>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</si>
  <si>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</si>
  <si>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</si>
  <si>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</si>
  <si>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</si>
  <si>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</si>
  <si>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</si>
  <si>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</si>
  <si>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</si>
  <si>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</si>
  <si>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</si>
  <si>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</si>
  <si>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</si>
  <si>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</si>
  <si>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</si>
  <si>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</si>
  <si>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</si>
  <si>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</si>
  <si>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</si>
  <si>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</si>
  <si>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</si>
  <si>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</si>
  <si>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</si>
  <si>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</si>
  <si>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</si>
  <si>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</si>
  <si>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</si>
  <si>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</si>
  <si>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</si>
  <si>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</si>
  <si>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</si>
  <si>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</si>
  <si>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</si>
  <si>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</si>
  <si>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</si>
  <si>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</si>
  <si>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</si>
  <si>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</si>
  <si>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</si>
  <si>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</si>
  <si>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</si>
  <si>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</si>
  <si>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</si>
  <si>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</si>
  <si>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</si>
  <si>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</si>
  <si>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</si>
  <si>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</si>
  <si>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</si>
  <si>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</si>
  <si>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</si>
  <si>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</si>
  <si>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</si>
  <si>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</si>
  <si>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</si>
  <si>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</si>
  <si>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</si>
  <si>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</si>
  <si>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</si>
  <si>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</si>
  <si>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</si>
  <si>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</si>
  <si>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</si>
  <si>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</si>
  <si>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</si>
  <si>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</si>
  <si>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</si>
  <si>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</si>
  <si>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</si>
  <si>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</si>
  <si>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</si>
  <si>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</si>
  <si>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</si>
  <si>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</si>
  <si>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</si>
  <si>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</si>
  <si>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</si>
  <si>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</si>
  <si>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</si>
  <si>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</si>
  <si>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</si>
  <si>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</si>
  <si>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</si>
  <si>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</si>
  <si>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</si>
  <si>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</si>
  <si>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</si>
  <si>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</si>
  <si>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</si>
  <si>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</si>
  <si>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</si>
  <si>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</si>
  <si>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</si>
  <si>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</si>
  <si>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</si>
  <si>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</si>
  <si>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</si>
  <si>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</si>
  <si>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</si>
  <si>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</si>
  <si>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</si>
  <si>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</si>
  <si>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</si>
  <si>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</si>
  <si>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</si>
  <si>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</si>
  <si>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</si>
  <si>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</si>
  <si>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</si>
  <si>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</si>
  <si>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</si>
  <si>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</si>
  <si>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</si>
  <si>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</si>
  <si>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</si>
  <si>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</si>
  <si>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</si>
  <si>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</si>
  <si>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</si>
  <si>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</si>
  <si>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</si>
  <si>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</si>
  <si>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</si>
  <si>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</si>
  <si>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</si>
  <si>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</si>
  <si>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</si>
  <si>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</si>
  <si>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</si>
  <si>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</si>
  <si>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</si>
  <si>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</si>
  <si>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</si>
  <si>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</si>
  <si>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</si>
  <si>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</si>
  <si>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</si>
  <si>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</si>
  <si>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</si>
  <si>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</si>
  <si>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</si>
  <si>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</si>
  <si>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</si>
  <si>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</si>
  <si>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</si>
  <si>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</si>
  <si>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</si>
  <si>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</si>
  <si>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</si>
  <si>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</si>
  <si>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</si>
  <si>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</si>
  <si>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</si>
  <si>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</si>
  <si>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</si>
  <si>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</si>
  <si>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</si>
  <si>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</si>
  <si>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</si>
  <si>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</si>
  <si>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</si>
  <si>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</si>
  <si>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</si>
  <si>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</si>
  <si>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</si>
  <si>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</si>
  <si>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</si>
  <si>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</si>
  <si>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</si>
  <si>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</si>
  <si>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</si>
  <si>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</si>
  <si>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</si>
  <si>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</si>
  <si>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</si>
  <si>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</si>
  <si>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</si>
  <si>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</si>
  <si>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</si>
  <si>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</si>
  <si>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</si>
  <si>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</si>
  <si>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</si>
  <si>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</si>
  <si>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</si>
  <si>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</si>
  <si>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</si>
  <si>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</si>
  <si>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</si>
  <si>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</si>
  <si>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</si>
  <si>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</si>
  <si>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</si>
  <si>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</si>
  <si>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</si>
  <si>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</si>
  <si>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</si>
  <si>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</si>
  <si>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</si>
  <si>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</si>
  <si>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</si>
  <si>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</si>
  <si>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</si>
  <si>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</si>
  <si>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</si>
  <si>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</si>
  <si>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</si>
  <si>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</si>
  <si>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</si>
  <si>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</si>
  <si>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</si>
  <si>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</si>
  <si>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</si>
  <si>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</si>
  <si>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</si>
  <si>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</si>
  <si>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</si>
  <si>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</si>
  <si>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</si>
  <si>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</si>
  <si>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</si>
  <si>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</si>
  <si>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</si>
  <si>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</si>
  <si>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</si>
  <si>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</si>
  <si>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</si>
  <si>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</si>
  <si>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</si>
  <si>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</si>
  <si>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</si>
  <si>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</si>
  <si>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</si>
  <si>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</si>
  <si>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</si>
  <si>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</si>
  <si>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</si>
  <si>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</si>
  <si>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</si>
  <si>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</si>
  <si>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</si>
  <si>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</si>
  <si>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</si>
  <si>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</si>
  <si>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</si>
  <si>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</si>
  <si>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</si>
  <si>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</si>
  <si>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</si>
  <si>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</si>
  <si>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</si>
  <si>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</si>
  <si>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</si>
  <si>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</si>
  <si>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</si>
  <si>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</si>
  <si>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</si>
  <si>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</si>
  <si>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</si>
  <si>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</si>
  <si>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</si>
  <si>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</si>
  <si>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</si>
  <si>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</si>
  <si>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</si>
  <si>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</si>
  <si>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</si>
  <si>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</si>
  <si>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</si>
  <si>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</si>
  <si>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</si>
  <si>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</si>
  <si>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</si>
  <si>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</si>
  <si>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</si>
  <si>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</si>
  <si>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</si>
  <si>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</si>
  <si>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</si>
  <si>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</si>
  <si>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</si>
  <si>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</si>
  <si>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</si>
  <si>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</si>
  <si>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</si>
  <si>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</si>
  <si>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</si>
  <si>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</si>
  <si>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</si>
  <si>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</si>
  <si>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</si>
  <si>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</si>
  <si>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</si>
  <si>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</si>
  <si>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</si>
  <si>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</si>
  <si>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</si>
  <si>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</si>
  <si>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</si>
  <si>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</si>
  <si>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</si>
  <si>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</si>
  <si>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</si>
  <si>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</si>
  <si>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</si>
  <si>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</si>
  <si>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</si>
  <si>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</si>
  <si>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</si>
  <si>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</si>
  <si>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</si>
  <si>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</si>
  <si>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</si>
  <si>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</si>
  <si>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</si>
  <si>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</si>
  <si>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</si>
  <si>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</si>
  <si>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</si>
  <si>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</si>
  <si>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</si>
  <si>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</si>
  <si>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</si>
  <si>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</si>
  <si>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</si>
  <si>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</si>
  <si>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</si>
  <si>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</si>
  <si>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</si>
  <si>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</si>
  <si>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</si>
  <si>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</si>
  <si>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</si>
  <si>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</si>
  <si>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</si>
  <si>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</si>
  <si>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</si>
  <si>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</si>
  <si>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</si>
  <si>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</si>
  <si>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</si>
  <si>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</si>
  <si>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</si>
  <si>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</si>
  <si>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</si>
  <si>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</si>
  <si>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</si>
  <si>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</si>
  <si>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</si>
  <si>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</si>
  <si>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</si>
  <si>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</si>
  <si>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</si>
  <si>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</si>
  <si>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</si>
  <si>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</si>
  <si>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</si>
  <si>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</si>
  <si>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</si>
  <si>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</si>
  <si>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</si>
  <si>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</si>
  <si>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</si>
  <si>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</si>
  <si>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</si>
  <si>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</si>
  <si>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</si>
  <si>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</si>
  <si>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</si>
  <si>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</si>
  <si>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</si>
  <si>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</si>
  <si>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</si>
  <si>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</si>
  <si>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</si>
  <si>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</si>
  <si>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</si>
  <si>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</si>
  <si>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</si>
  <si>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</si>
  <si>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</si>
  <si>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</si>
  <si>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</si>
  <si>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</si>
  <si>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</si>
  <si>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</si>
  <si>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</si>
  <si>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</si>
  <si>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</si>
  <si>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</si>
  <si>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</si>
  <si>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</si>
  <si>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</si>
  <si>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</si>
  <si>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</si>
  <si>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</si>
  <si>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</si>
  <si>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</si>
  <si>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</si>
  <si>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</si>
  <si>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</si>
  <si>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</si>
  <si>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</si>
  <si>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</si>
  <si>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</si>
  <si>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</si>
  <si>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</si>
  <si>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</si>
  <si>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</si>
  <si>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</si>
  <si>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</si>
  <si>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</si>
  <si>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</si>
  <si>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</si>
  <si>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</si>
  <si>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</si>
  <si>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</si>
  <si>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</si>
  <si>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</si>
  <si>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</si>
  <si>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</si>
  <si>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</si>
  <si>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</si>
  <si>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</si>
  <si>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</si>
  <si>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</si>
  <si>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</si>
  <si>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</si>
  <si>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</si>
  <si>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</si>
  <si>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</si>
  <si>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</si>
  <si>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</si>
  <si>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</si>
  <si>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</si>
  <si>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</si>
  <si>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</si>
  <si>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</si>
  <si>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</si>
  <si>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</si>
  <si>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</si>
  <si>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</si>
  <si>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</si>
  <si>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</si>
  <si>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</si>
  <si>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</si>
  <si>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</si>
  <si>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</si>
  <si>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</si>
  <si>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</si>
  <si>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</si>
  <si>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</si>
  <si>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</si>
  <si>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</si>
  <si>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</si>
  <si>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</si>
  <si>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</si>
  <si>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</si>
  <si>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</si>
  <si>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</si>
  <si>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</si>
  <si>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</si>
  <si>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</si>
  <si>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</si>
  <si>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</si>
  <si>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</si>
  <si>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</si>
  <si>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</si>
  <si>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</si>
  <si>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</si>
  <si>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</si>
  <si>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</si>
  <si>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</si>
  <si>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</si>
  <si>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</si>
  <si>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</si>
  <si>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</si>
  <si>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</si>
  <si>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</si>
  <si>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</si>
  <si>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</si>
  <si>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</si>
  <si>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</si>
  <si>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</si>
  <si>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</si>
  <si>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</si>
  <si>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</si>
  <si>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</si>
  <si>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</si>
  <si>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</si>
  <si>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</si>
  <si>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</si>
  <si>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</si>
  <si>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</si>
  <si>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</si>
  <si>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</si>
  <si>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</si>
  <si>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</si>
  <si>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</si>
  <si>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</si>
  <si>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</si>
  <si>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</si>
  <si>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</si>
  <si>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</si>
  <si>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</si>
  <si>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</si>
  <si>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</si>
  <si>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</si>
  <si>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</si>
  <si>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</si>
  <si>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</si>
  <si>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</si>
  <si>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</si>
  <si>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</si>
  <si>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</si>
  <si>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</si>
  <si>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</si>
  <si>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</si>
  <si>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</si>
  <si>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</si>
  <si>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</si>
  <si>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</si>
  <si>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</si>
  <si>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</si>
  <si>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</si>
  <si>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</si>
  <si>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</si>
  <si>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</si>
  <si>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</si>
  <si>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</si>
  <si>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</si>
  <si>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</si>
  <si>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</si>
  <si>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</si>
  <si>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</si>
  <si>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</si>
  <si>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</si>
  <si>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</si>
  <si>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</si>
  <si>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</si>
  <si>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</si>
  <si>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</si>
  <si>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</si>
  <si>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</si>
  <si>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</si>
  <si>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</si>
  <si>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</si>
  <si>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</si>
  <si>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</si>
  <si>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</si>
  <si>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</si>
  <si>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</si>
  <si>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</si>
  <si>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</si>
  <si>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</si>
  <si>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</si>
  <si>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</si>
  <si>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</si>
  <si>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</si>
  <si>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</si>
  <si>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</si>
  <si>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</si>
  <si>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</si>
  <si>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</si>
  <si>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</si>
  <si>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</si>
  <si>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</si>
  <si>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</si>
  <si>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</si>
  <si>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</si>
  <si>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</si>
  <si>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</si>
  <si>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</si>
  <si>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</si>
  <si>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</si>
  <si>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</si>
  <si>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</si>
  <si>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</si>
  <si>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</si>
  <si>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</si>
  <si>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</si>
  <si>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</si>
  <si>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</si>
  <si>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</si>
  <si>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</si>
  <si>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</si>
  <si>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</si>
  <si>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</si>
  <si>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</si>
  <si>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</si>
  <si>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</si>
  <si>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</si>
  <si>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</si>
  <si>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</si>
  <si>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</si>
  <si>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</si>
  <si>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</si>
  <si>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</si>
  <si>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</si>
  <si>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</si>
  <si>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</si>
  <si>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</si>
  <si>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</si>
  <si>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</si>
  <si>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</si>
  <si>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</si>
  <si>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</si>
  <si>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</si>
  <si>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</si>
  <si>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</si>
  <si>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</si>
  <si>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</si>
  <si>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</si>
  <si>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</si>
  <si>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</si>
  <si>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</si>
  <si>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</si>
  <si>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</si>
  <si>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</si>
  <si>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</si>
  <si>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</si>
  <si>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</si>
  <si>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</si>
  <si>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</si>
  <si>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</si>
  <si>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</si>
  <si>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</si>
  <si>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</si>
  <si>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</si>
  <si>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</si>
  <si>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</si>
  <si>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</si>
  <si>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</si>
  <si>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</si>
  <si>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</si>
  <si>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</si>
  <si>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</si>
  <si>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</si>
  <si>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</si>
  <si>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</si>
  <si>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</si>
  <si>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</si>
  <si>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</si>
  <si>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</si>
  <si>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</si>
  <si>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</si>
  <si>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</si>
  <si>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</si>
  <si>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</si>
  <si>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</si>
  <si>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</si>
  <si>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</si>
  <si>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</si>
  <si>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</si>
  <si>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</si>
  <si>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</si>
  <si>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</si>
  <si>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</si>
  <si>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</si>
  <si>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</si>
  <si>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</si>
  <si>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</si>
  <si>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</si>
  <si>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</si>
  <si>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</si>
  <si>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</si>
  <si>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</si>
  <si>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</si>
  <si>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</si>
  <si>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</si>
  <si>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</si>
  <si>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</si>
  <si>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</si>
  <si>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</si>
  <si>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</si>
  <si>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</si>
  <si>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</si>
  <si>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</si>
  <si>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</si>
  <si>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</si>
  <si>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</si>
  <si>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</si>
  <si>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</si>
  <si>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</si>
  <si>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</si>
  <si>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</si>
  <si>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</si>
  <si>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</si>
  <si>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</si>
  <si>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</si>
  <si>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</si>
  <si>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</si>
  <si>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</si>
  <si>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</si>
  <si>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</si>
  <si>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</si>
  <si>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</si>
  <si>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</si>
  <si>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</si>
  <si>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</si>
  <si>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</si>
  <si>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</si>
  <si>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</si>
  <si>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</si>
  <si>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</si>
  <si>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</si>
  <si>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</si>
  <si>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</si>
  <si>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</si>
  <si>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</si>
  <si>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</si>
  <si>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</si>
  <si>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</si>
  <si>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</si>
  <si>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</si>
  <si>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</si>
  <si>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</si>
  <si>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</si>
  <si>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</si>
  <si>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</si>
  <si>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</si>
  <si>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</si>
  <si>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</si>
  <si>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</si>
  <si>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</si>
  <si>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</si>
  <si>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</si>
  <si>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</si>
  <si>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</si>
  <si>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</si>
  <si>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</si>
  <si>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</si>
  <si>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</si>
  <si>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</si>
  <si>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</si>
  <si>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</si>
  <si>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</si>
  <si>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</si>
  <si>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</si>
  <si>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</si>
  <si>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</si>
  <si>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</si>
  <si>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</si>
  <si>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</si>
  <si>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</si>
  <si>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</si>
  <si>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</si>
  <si>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</si>
  <si>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</si>
  <si>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</si>
  <si>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</si>
  <si>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</si>
  <si>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</si>
  <si>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</si>
  <si>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</si>
  <si>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</si>
  <si>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</si>
  <si>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</si>
  <si>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</si>
  <si>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</si>
  <si>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</si>
  <si>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</si>
  <si>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</si>
  <si>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</si>
  <si>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</si>
  <si>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</si>
  <si>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</si>
  <si>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</si>
  <si>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</si>
  <si>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</si>
  <si>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</si>
  <si>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</si>
  <si>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</si>
  <si>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</si>
  <si>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</si>
  <si>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</si>
  <si>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</si>
  <si>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</si>
  <si>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</si>
  <si>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</si>
  <si>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</si>
  <si>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</si>
  <si>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</si>
  <si>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</si>
  <si>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</si>
  <si>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</si>
  <si>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</si>
  <si>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</si>
  <si>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</si>
  <si>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</si>
  <si>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</si>
  <si>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</si>
  <si>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</si>
  <si>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</si>
  <si>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</si>
  <si>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</si>
  <si>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</si>
  <si>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</si>
  <si>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</si>
  <si>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</si>
  <si>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</si>
  <si>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</si>
  <si>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</si>
  <si>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</si>
  <si>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</si>
  <si>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</si>
  <si>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</si>
  <si>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</si>
  <si>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</si>
  <si>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</si>
  <si>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</si>
  <si>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</si>
  <si>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</si>
  <si>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</si>
  <si>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</si>
  <si>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</si>
  <si>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</si>
  <si>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</si>
  <si>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</si>
  <si>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</si>
  <si>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</si>
  <si>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</si>
  <si>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</si>
  <si>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</si>
  <si>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</si>
  <si>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</si>
  <si>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</si>
  <si>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</si>
  <si>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</si>
  <si>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</si>
  <si>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</si>
  <si>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</si>
  <si>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</si>
  <si>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</si>
  <si>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</si>
  <si>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</si>
  <si>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</si>
  <si>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</si>
  <si>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</si>
  <si>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</si>
  <si>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</si>
  <si>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</si>
  <si>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</si>
  <si>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</si>
  <si>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</si>
  <si>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</si>
  <si>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</si>
  <si>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</si>
  <si>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</si>
  <si>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</si>
  <si>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</si>
  <si>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</si>
  <si>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</si>
  <si>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</si>
  <si>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</si>
  <si>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</si>
  <si>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</si>
  <si>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</si>
  <si>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</si>
  <si>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</si>
  <si>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</si>
  <si>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</si>
  <si>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</si>
  <si>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</si>
  <si>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</si>
  <si>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</si>
  <si>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</si>
  <si>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</si>
  <si>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</si>
  <si>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</si>
  <si>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</si>
  <si>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</si>
  <si>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</si>
  <si>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</si>
  <si>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</si>
  <si>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</si>
  <si>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</si>
  <si>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</si>
  <si>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</si>
  <si>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</si>
  <si>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</si>
  <si>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</si>
  <si>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</si>
  <si>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</si>
  <si>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</si>
  <si>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</si>
  <si>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</si>
  <si>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</si>
  <si>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</si>
  <si>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</si>
  <si>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</si>
  <si>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</si>
  <si>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</si>
  <si>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</si>
  <si>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</si>
  <si>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</si>
  <si>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</si>
  <si>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</si>
  <si>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</si>
  <si>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</si>
  <si>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</si>
  <si>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</si>
  <si>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</si>
  <si>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</si>
  <si>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</si>
  <si>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</si>
  <si>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</si>
  <si>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</si>
  <si>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</si>
  <si>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</si>
  <si>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</si>
  <si>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</si>
  <si>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</si>
  <si>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</si>
  <si>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</si>
  <si>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</si>
  <si>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</si>
  <si>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</si>
  <si>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</si>
  <si>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</si>
  <si>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</si>
  <si>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</si>
  <si>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</si>
  <si>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</si>
  <si>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</si>
  <si>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</si>
  <si>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</si>
  <si>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</si>
  <si>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</si>
  <si>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</si>
  <si>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</si>
  <si>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</si>
  <si>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</si>
  <si>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</si>
  <si>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</si>
  <si>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</si>
  <si>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</si>
  <si>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</si>
  <si>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</si>
  <si>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</si>
  <si>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</si>
  <si>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</si>
  <si>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</si>
  <si>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</si>
  <si>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</si>
  <si>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</si>
  <si>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</si>
  <si>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</si>
  <si>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</si>
  <si>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</si>
  <si>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</si>
  <si>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</si>
  <si>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</si>
  <si>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</si>
  <si>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</si>
  <si>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</si>
  <si>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</si>
  <si>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</si>
  <si>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</si>
  <si>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</si>
  <si>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</si>
  <si>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</si>
  <si>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</si>
  <si>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</si>
  <si>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</si>
  <si>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</si>
  <si>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</si>
  <si>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</si>
  <si>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</si>
  <si>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</si>
  <si>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</si>
  <si>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</si>
  <si>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</si>
  <si>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</si>
  <si>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</si>
  <si>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</si>
  <si>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</si>
  <si>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</si>
  <si>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</si>
  <si>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</si>
  <si>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</si>
  <si>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</si>
  <si>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</si>
  <si>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</si>
  <si>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</si>
  <si>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</si>
  <si>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</si>
  <si>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</si>
  <si>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</si>
  <si>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</si>
  <si>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</si>
  <si>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</si>
  <si>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</si>
  <si>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</si>
  <si>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</si>
  <si>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</si>
  <si>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</si>
  <si>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</si>
  <si>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</si>
  <si>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</si>
  <si>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</si>
  <si>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</si>
  <si>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</si>
  <si>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</si>
  <si>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</si>
  <si>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</si>
  <si>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</si>
  <si>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</si>
  <si>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</si>
  <si>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</si>
  <si>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</si>
  <si>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</si>
  <si>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</si>
  <si>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</si>
  <si>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</si>
  <si>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</si>
  <si>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</si>
  <si>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</si>
  <si>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</si>
  <si>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</si>
  <si>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</si>
  <si>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</si>
  <si>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</si>
  <si>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</si>
  <si>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</si>
  <si>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</si>
  <si>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</si>
  <si>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</si>
  <si>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</si>
  <si>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</si>
  <si>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</si>
  <si>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</si>
  <si>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</si>
  <si>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</si>
  <si>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</si>
  <si>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</si>
  <si>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</si>
  <si>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</si>
  <si>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</si>
  <si>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</si>
  <si>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</si>
  <si>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</si>
  <si>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</si>
  <si>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</si>
  <si>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</si>
  <si>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</si>
  <si>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</si>
  <si>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</si>
  <si>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</si>
  <si>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</si>
  <si>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</si>
  <si>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</si>
  <si>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</si>
  <si>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</si>
  <si>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</si>
  <si>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</si>
  <si>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</si>
  <si>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</si>
  <si>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</si>
  <si>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</si>
  <si>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</si>
  <si>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</si>
  <si>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</si>
  <si>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</si>
  <si>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</si>
  <si>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</si>
  <si>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</si>
  <si>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</si>
  <si>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</si>
  <si>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</si>
  <si>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</si>
  <si>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</si>
  <si>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</si>
  <si>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</si>
  <si>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</si>
  <si>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</si>
  <si>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</si>
  <si>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</si>
  <si>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</si>
  <si>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</si>
  <si>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</si>
  <si>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</si>
  <si>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</si>
  <si>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</si>
  <si>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</si>
  <si>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</si>
  <si>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</si>
  <si>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</si>
  <si>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</si>
  <si>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</si>
  <si>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</si>
  <si>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</si>
  <si>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</si>
  <si>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</si>
  <si>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</si>
  <si>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</si>
  <si>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</si>
  <si>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</si>
  <si>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</si>
  <si>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</si>
  <si>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</si>
  <si>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</si>
  <si>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</si>
  <si>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</si>
  <si>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</si>
  <si>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</si>
  <si>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</si>
  <si>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</si>
  <si>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</si>
  <si>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</si>
  <si>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</si>
  <si>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</si>
  <si>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</si>
  <si>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</si>
  <si>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</si>
  <si>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</si>
  <si>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</si>
  <si>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</si>
  <si>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</si>
  <si>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</si>
  <si>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</si>
  <si>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</si>
  <si>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</si>
  <si>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</si>
  <si>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</si>
  <si>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</si>
  <si>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</si>
  <si>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</si>
  <si>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</si>
  <si>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</si>
  <si>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</si>
  <si>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</si>
  <si>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</si>
  <si>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</si>
  <si>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</si>
  <si>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</si>
  <si>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</si>
  <si>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</si>
  <si>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</si>
  <si>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</si>
  <si>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</si>
  <si>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</si>
  <si>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</si>
  <si>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</si>
  <si>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</si>
  <si>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</si>
  <si>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</si>
  <si>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</si>
  <si>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</si>
  <si>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</si>
  <si>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</si>
  <si>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</si>
  <si>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</si>
  <si>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</si>
  <si>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</si>
  <si>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</si>
  <si>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</si>
  <si>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</si>
  <si>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</si>
  <si>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</si>
  <si>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</si>
  <si>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</si>
  <si>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</si>
  <si>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</si>
  <si>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</si>
  <si>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</si>
  <si>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</si>
  <si>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</si>
  <si>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</si>
  <si>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</si>
  <si>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</si>
  <si>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</si>
  <si>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</si>
  <si>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</si>
  <si>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</si>
  <si>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</si>
  <si>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</si>
  <si>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</si>
  <si>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</si>
  <si>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</si>
  <si>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</si>
  <si>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</si>
  <si>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</si>
  <si>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</si>
  <si>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</si>
  <si>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</si>
  <si>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</si>
  <si>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</si>
  <si>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</si>
  <si>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</si>
  <si>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</si>
  <si>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</si>
  <si>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</si>
  <si>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</si>
  <si>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</si>
  <si>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</si>
  <si>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</si>
  <si>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</si>
  <si>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</si>
  <si>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</si>
  <si>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</si>
  <si>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</si>
  <si>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</si>
  <si>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</si>
  <si>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</si>
  <si>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</si>
  <si>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</si>
  <si>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</si>
  <si>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</si>
  <si>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</si>
  <si>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</si>
  <si>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</si>
  <si>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</si>
  <si>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</si>
  <si>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</si>
  <si>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</si>
  <si>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</si>
  <si>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</si>
  <si>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</si>
  <si>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</si>
  <si>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</si>
  <si>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</si>
  <si>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</si>
  <si>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</si>
  <si>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</si>
  <si>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</si>
  <si>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</si>
  <si>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</si>
  <si>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</si>
  <si>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</si>
  <si>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</si>
  <si>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</si>
  <si>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</si>
  <si>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</si>
  <si>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</si>
  <si>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</si>
  <si>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</si>
  <si>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</si>
  <si>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</si>
  <si>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</si>
  <si>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</si>
  <si>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</si>
  <si>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</si>
  <si>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</si>
  <si>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</si>
  <si>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</si>
  <si>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</si>
  <si>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</si>
  <si>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</si>
  <si>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</si>
  <si>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</si>
  <si>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</si>
  <si>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</si>
  <si>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</si>
  <si>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</si>
  <si>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</si>
  <si>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</si>
  <si>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</si>
  <si>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</si>
  <si>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</si>
  <si>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</si>
  <si>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</si>
  <si>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</si>
  <si>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</si>
  <si>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</si>
  <si>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</si>
  <si>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</si>
  <si>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</si>
  <si>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</si>
  <si>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</si>
  <si>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</si>
  <si>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</si>
  <si>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</si>
  <si>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</si>
  <si>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</si>
  <si>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</si>
  <si>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</si>
  <si>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</si>
  <si>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</si>
  <si>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</si>
  <si>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</si>
  <si>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</si>
  <si>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</si>
  <si>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</si>
  <si>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</si>
  <si>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</si>
  <si>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</si>
  <si>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</si>
  <si>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</si>
  <si>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</si>
  <si>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</si>
  <si>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</si>
  <si>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</si>
  <si>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</si>
  <si>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</si>
  <si>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</si>
  <si>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</si>
  <si>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</si>
  <si>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</si>
  <si>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</si>
  <si>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</si>
  <si>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</si>
  <si>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</si>
  <si>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</si>
  <si>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</si>
  <si>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</si>
  <si>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</si>
  <si>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</si>
  <si>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</si>
  <si>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</si>
  <si>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</si>
  <si>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</si>
  <si>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</si>
  <si>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</si>
  <si>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</si>
  <si>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</si>
  <si>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</si>
  <si>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</si>
  <si>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</si>
  <si>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</si>
  <si>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</si>
  <si>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</si>
  <si>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</si>
  <si>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</si>
  <si>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</si>
  <si>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</si>
  <si>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</si>
  <si>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</si>
  <si>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</si>
  <si>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</si>
  <si>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</si>
  <si>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</si>
  <si>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</si>
  <si>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</si>
  <si>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</si>
  <si>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</si>
  <si>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</si>
  <si>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</si>
  <si>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</si>
  <si>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</si>
  <si>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</si>
  <si>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</si>
  <si>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</si>
  <si>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</si>
  <si>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</si>
  <si>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</si>
  <si>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</si>
  <si>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</si>
  <si>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</si>
  <si>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</si>
  <si>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</si>
  <si>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</si>
  <si>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</si>
  <si>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</si>
  <si>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</si>
  <si>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</si>
  <si>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</si>
  <si>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</si>
  <si>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</si>
  <si>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</si>
  <si>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</si>
  <si>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</si>
  <si>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</si>
  <si>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</si>
  <si>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</si>
  <si>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</si>
  <si>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</si>
  <si>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</si>
  <si>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</si>
  <si>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</si>
  <si>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</si>
  <si>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</si>
  <si>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</si>
  <si>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</si>
  <si>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</si>
  <si>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</si>
  <si>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</si>
  <si>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</si>
  <si>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</si>
  <si>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</si>
  <si>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</si>
  <si>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</si>
  <si>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</si>
  <si>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</si>
  <si>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</si>
  <si>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</si>
  <si>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</si>
  <si>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</si>
  <si>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</si>
  <si>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</si>
  <si>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</si>
  <si>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</si>
  <si>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</si>
  <si>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</si>
  <si>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</si>
  <si>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</si>
  <si>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</si>
  <si>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</si>
  <si>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</si>
  <si>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</si>
  <si>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</si>
  <si>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</si>
  <si>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</si>
  <si>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</si>
  <si>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</si>
  <si>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</si>
  <si>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</si>
  <si>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</si>
  <si>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</si>
  <si>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</si>
  <si>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</si>
  <si>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</si>
  <si>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</si>
  <si>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</si>
  <si>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</si>
  <si>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</si>
  <si>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</si>
  <si>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</si>
  <si>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</si>
  <si>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</si>
  <si>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</si>
  <si>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</si>
  <si>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</si>
  <si>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</si>
  <si>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</si>
  <si>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</si>
  <si>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</si>
  <si>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</si>
  <si>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</si>
  <si>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</si>
  <si>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</si>
  <si>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</si>
  <si>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</si>
  <si>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</si>
  <si>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</si>
  <si>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</si>
  <si>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</si>
  <si>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</si>
  <si>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</si>
  <si>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</si>
  <si>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</si>
  <si>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</si>
  <si>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</si>
  <si>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</si>
  <si>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</si>
  <si>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</si>
  <si>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</si>
  <si>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</si>
  <si>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</si>
  <si>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</si>
  <si>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</si>
  <si>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</si>
  <si>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</si>
  <si>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</si>
  <si>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</si>
  <si>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</si>
  <si>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</si>
  <si>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</si>
  <si>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</si>
  <si>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</si>
  <si>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</si>
  <si>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</si>
  <si>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</si>
  <si>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</si>
  <si>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</si>
  <si>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</si>
  <si>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</si>
  <si>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</si>
  <si>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</si>
  <si>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</si>
  <si>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</si>
  <si>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</si>
  <si>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</si>
  <si>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</si>
  <si>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</si>
  <si>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</si>
  <si>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</si>
  <si>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</si>
  <si>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</si>
  <si>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</si>
  <si>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</si>
  <si>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</si>
  <si>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</si>
  <si>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</si>
  <si>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</si>
  <si>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</si>
  <si>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</si>
  <si>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</si>
  <si>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</si>
  <si>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</si>
  <si>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</si>
  <si>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</si>
  <si>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</si>
  <si>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</si>
  <si>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</si>
  <si>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</si>
  <si>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</si>
  <si>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</si>
  <si>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</si>
  <si>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</si>
  <si>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</si>
  <si>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</si>
  <si>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</si>
  <si>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</si>
  <si>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</si>
  <si>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</si>
  <si>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</si>
  <si>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</si>
  <si>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</si>
  <si>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</si>
  <si>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</si>
  <si>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</si>
  <si>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</si>
  <si>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</si>
  <si>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</si>
  <si>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</si>
  <si>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</si>
  <si>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</si>
  <si>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</si>
  <si>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</si>
  <si>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</si>
  <si>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</si>
  <si>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</si>
  <si>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</si>
  <si>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</si>
  <si>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</si>
  <si>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</si>
  <si>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</si>
  <si>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</si>
  <si>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</si>
  <si>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</si>
  <si>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</si>
  <si>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</si>
  <si>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</si>
  <si>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</si>
  <si>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</si>
  <si>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</si>
  <si>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</si>
  <si>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</si>
  <si>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</si>
  <si>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</si>
  <si>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</si>
  <si>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</si>
  <si>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</si>
  <si>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</si>
  <si>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</si>
  <si>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</si>
  <si>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</si>
  <si>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</si>
  <si>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</si>
  <si>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</si>
  <si>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</si>
  <si>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</si>
  <si>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</si>
  <si>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</si>
  <si>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</si>
  <si>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</si>
  <si>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</si>
  <si>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</si>
  <si>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</si>
  <si>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</si>
  <si>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</si>
  <si>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</si>
  <si>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</si>
  <si>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</si>
  <si>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</si>
  <si>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</si>
  <si>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</si>
  <si>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</si>
  <si>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</si>
  <si>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</si>
  <si>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</si>
  <si>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</si>
  <si>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</si>
  <si>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</si>
  <si>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</si>
  <si>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</si>
  <si>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</si>
  <si>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</si>
  <si>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</si>
  <si>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</si>
  <si>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</si>
  <si>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</si>
  <si>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</si>
  <si>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</si>
  <si>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</si>
  <si>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</si>
  <si>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</si>
  <si>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</si>
  <si>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</si>
  <si>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</si>
  <si>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</si>
  <si>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</si>
  <si>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</si>
  <si>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</si>
  <si>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</si>
  <si>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</si>
  <si>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</si>
  <si>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</si>
  <si>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</si>
  <si>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</si>
  <si>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</si>
  <si>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</si>
  <si>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</si>
  <si>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</si>
  <si>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</si>
  <si>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</si>
  <si>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</si>
  <si>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</si>
  <si>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</si>
  <si>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</si>
  <si>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</si>
  <si>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</si>
  <si>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</si>
  <si>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</si>
  <si>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</si>
  <si>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</si>
  <si>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</si>
  <si>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</si>
  <si>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</si>
  <si>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</si>
  <si>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</si>
  <si>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</si>
  <si>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</si>
  <si>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</si>
  <si>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</si>
  <si>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</si>
  <si>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</si>
  <si>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</si>
  <si>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</si>
  <si>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</si>
  <si>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</si>
  <si>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</si>
  <si>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</si>
  <si>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</si>
  <si>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</si>
  <si>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</si>
  <si>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</si>
  <si>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</si>
  <si>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</si>
  <si>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</si>
  <si>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</si>
  <si>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</si>
  <si>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</si>
  <si>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</si>
  <si>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</si>
  <si>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</si>
  <si>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</si>
  <si>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</si>
  <si>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</si>
  <si>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</si>
  <si>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</si>
  <si>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</si>
  <si>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</si>
  <si>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</si>
  <si>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</si>
  <si>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</si>
  <si>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</si>
  <si>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</si>
  <si>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</si>
  <si>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</si>
  <si>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</si>
  <si>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</si>
  <si>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</si>
  <si>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</si>
  <si>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</si>
  <si>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</si>
  <si>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</si>
  <si>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</si>
  <si>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</si>
  <si>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</si>
  <si>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</si>
  <si>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</si>
  <si>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</si>
  <si>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</si>
  <si>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</si>
  <si>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</si>
  <si>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</si>
  <si>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</si>
  <si>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</si>
  <si>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</si>
  <si>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</si>
  <si>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</si>
  <si>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</si>
  <si>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</si>
  <si>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</si>
  <si>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</si>
  <si>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</si>
  <si>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</si>
  <si>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</si>
  <si>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</si>
  <si>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</si>
  <si>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</si>
  <si>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</si>
  <si>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</si>
  <si>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</si>
  <si>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</si>
  <si>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</si>
  <si>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</si>
  <si>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</si>
  <si>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</si>
  <si>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</si>
  <si>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</si>
  <si>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</si>
  <si>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</si>
  <si>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</si>
  <si>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</si>
  <si>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</si>
  <si>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</si>
  <si>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</si>
  <si>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</si>
  <si>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</si>
  <si>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</si>
  <si>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</si>
  <si>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</si>
  <si>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</si>
  <si>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</si>
  <si>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</si>
  <si>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</si>
  <si>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</si>
  <si>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</si>
  <si>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</si>
  <si>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</si>
  <si>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</si>
  <si>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</si>
  <si>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</si>
  <si>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</si>
  <si>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</si>
  <si>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</si>
  <si>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</si>
  <si>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</si>
  <si>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</si>
  <si>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</si>
  <si>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</si>
  <si>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</si>
  <si>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</si>
  <si>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</si>
  <si>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</si>
  <si>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</si>
  <si>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</si>
  <si>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</si>
  <si>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</si>
  <si>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</si>
  <si>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</si>
  <si>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</si>
  <si>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</si>
  <si>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</si>
  <si>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</si>
  <si>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</si>
  <si>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</si>
  <si>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</si>
  <si>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</si>
  <si>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</si>
  <si>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</si>
  <si>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</si>
  <si>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</si>
  <si>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</si>
  <si>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</si>
  <si>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</si>
  <si>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</si>
  <si>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</si>
  <si>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</si>
  <si>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</si>
  <si>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</si>
  <si>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</si>
  <si>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</si>
  <si>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</si>
  <si>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</si>
  <si>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</si>
  <si>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</si>
  <si>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</si>
  <si>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</si>
  <si>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</si>
  <si>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</si>
  <si>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</si>
  <si>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</si>
  <si>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</si>
  <si>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</si>
  <si>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</si>
  <si>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</si>
  <si>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</si>
  <si>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</si>
  <si>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</si>
  <si>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</si>
  <si>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</si>
  <si>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</si>
  <si>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</si>
  <si>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</si>
  <si>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</si>
  <si>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</si>
  <si>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</si>
  <si>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</si>
  <si>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</si>
  <si>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</si>
  <si>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</si>
  <si>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</si>
  <si>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</si>
  <si>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</si>
  <si>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</si>
  <si>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</si>
  <si>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</si>
  <si>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</si>
  <si>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</si>
  <si>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</si>
  <si>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</si>
  <si>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</si>
  <si>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</si>
  <si>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</si>
  <si>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</si>
  <si>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</si>
  <si>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</si>
  <si>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</si>
  <si>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</si>
  <si>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</si>
  <si>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</si>
  <si>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</si>
  <si>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</si>
  <si>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</si>
  <si>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</si>
  <si>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</si>
  <si>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</si>
  <si>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</si>
  <si>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</si>
  <si>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</si>
  <si>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</si>
  <si>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</si>
  <si>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</si>
  <si>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</si>
  <si>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</si>
  <si>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</si>
  <si>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</si>
  <si>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</si>
  <si>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</si>
  <si>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</si>
  <si>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</si>
  <si>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</si>
  <si>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</si>
  <si>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</si>
  <si>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</si>
  <si>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</si>
  <si>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</si>
  <si>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</si>
  <si>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</si>
  <si>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</si>
  <si>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</si>
  <si>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</si>
  <si>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</si>
  <si>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</si>
  <si>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</si>
  <si>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</si>
  <si>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</si>
  <si>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</si>
  <si>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</si>
  <si>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</si>
  <si>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</si>
  <si>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</si>
  <si>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</si>
  <si>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</si>
  <si>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</si>
  <si>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</si>
  <si>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</si>
  <si>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</si>
  <si>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</si>
  <si>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</si>
  <si>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</si>
  <si>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</si>
  <si>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</si>
  <si>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</si>
  <si>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</si>
  <si>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</si>
  <si>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</si>
  <si>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</si>
  <si>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</si>
  <si>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</si>
  <si>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</si>
  <si>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</si>
  <si>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</si>
  <si>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</si>
  <si>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</si>
  <si>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</si>
  <si>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</si>
  <si>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</si>
  <si>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</si>
  <si>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</si>
  <si>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</si>
  <si>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</si>
  <si>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</si>
  <si>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</si>
  <si>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</si>
  <si>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</si>
  <si>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</si>
  <si>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</si>
  <si>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</si>
  <si>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</si>
  <si>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</si>
  <si>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</si>
  <si>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</si>
  <si>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</si>
  <si>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</si>
  <si>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</si>
  <si>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</si>
  <si>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</si>
  <si>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</si>
  <si>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</si>
  <si>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</si>
  <si>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</si>
  <si>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</si>
  <si>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</si>
  <si>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</si>
  <si>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</si>
  <si>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</si>
  <si>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</si>
  <si>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</si>
  <si>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</si>
  <si>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</si>
  <si>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</si>
  <si>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</si>
  <si>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</si>
  <si>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</si>
  <si>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</si>
  <si>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</si>
  <si>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</si>
  <si>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</si>
  <si>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</si>
  <si>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</si>
  <si>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</si>
  <si>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</si>
  <si>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</si>
  <si>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</si>
  <si>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</si>
  <si>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</si>
  <si>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</si>
  <si>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</si>
  <si>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</si>
  <si>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</si>
  <si>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</si>
  <si>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</si>
  <si>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</si>
  <si>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</si>
  <si>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</si>
  <si>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</si>
  <si>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</si>
  <si>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</si>
  <si>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</si>
  <si>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</si>
  <si>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</si>
  <si>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</si>
  <si>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</si>
  <si>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</si>
  <si>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</si>
  <si>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</si>
  <si>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</si>
  <si>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</si>
  <si>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</si>
  <si>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</si>
  <si>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</si>
  <si>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</si>
  <si>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</si>
  <si>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</si>
  <si>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</si>
  <si>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</si>
  <si>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</si>
  <si>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</si>
  <si>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</si>
  <si>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</si>
  <si>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</si>
  <si>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</si>
  <si>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</si>
  <si>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</si>
  <si>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</si>
  <si>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</si>
  <si>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</si>
  <si>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</si>
  <si>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</si>
  <si>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</si>
  <si>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</si>
  <si>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</si>
  <si>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</si>
  <si>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</si>
  <si>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</si>
  <si>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</si>
  <si>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</si>
  <si>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</si>
  <si>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</si>
  <si>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</si>
  <si>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</si>
  <si>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</si>
  <si>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</si>
  <si>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</si>
  <si>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</si>
  <si>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</si>
  <si>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</si>
  <si>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</si>
  <si>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</si>
  <si>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</si>
  <si>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</si>
  <si>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</si>
  <si>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</si>
  <si>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</si>
  <si>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</si>
  <si>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</si>
  <si>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</si>
  <si>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</si>
  <si>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</si>
  <si>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</si>
  <si>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</si>
  <si>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</si>
  <si>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</si>
  <si>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</si>
  <si>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</si>
  <si>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</si>
  <si>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</si>
  <si>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</si>
  <si>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</si>
  <si>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</si>
  <si>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</si>
  <si>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</si>
  <si>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</si>
  <si>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</si>
  <si>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</si>
  <si>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</si>
  <si>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</si>
  <si>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</si>
  <si>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</si>
  <si>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</si>
  <si>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</si>
  <si>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</si>
  <si>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</si>
  <si>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</si>
  <si>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</si>
  <si>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</si>
  <si>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</si>
  <si>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</si>
  <si>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</si>
  <si>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</si>
  <si>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</si>
  <si>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</si>
  <si>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</si>
  <si>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</si>
  <si>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</si>
  <si>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</si>
  <si>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</si>
  <si>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</si>
  <si>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</si>
  <si>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</si>
  <si>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</si>
  <si>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</si>
  <si>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</si>
  <si>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</si>
  <si>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</si>
  <si>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</si>
  <si>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</si>
  <si>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</si>
  <si>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</si>
  <si>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</si>
  <si>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</si>
  <si>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</si>
  <si>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</si>
  <si>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</si>
  <si>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</si>
  <si>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</si>
  <si>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</si>
  <si>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</si>
  <si>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</si>
  <si>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</si>
  <si>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</si>
  <si>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</si>
  <si>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</si>
  <si>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</si>
  <si>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</si>
  <si>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</si>
  <si>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</si>
  <si>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</si>
  <si>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</si>
  <si>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</si>
  <si>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</si>
  <si>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</si>
  <si>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</si>
  <si>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</si>
  <si>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</si>
  <si>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</si>
  <si>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</si>
  <si>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</si>
  <si>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</si>
  <si>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</si>
  <si>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</si>
  <si>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</si>
  <si>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</si>
  <si>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</si>
  <si>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</si>
  <si>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</si>
  <si>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</si>
  <si>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</si>
  <si>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</si>
  <si>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</si>
  <si>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</si>
  <si>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</si>
  <si>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</si>
  <si>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</si>
  <si>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</si>
  <si>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</si>
  <si>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</si>
  <si>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</si>
  <si>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</si>
  <si>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</si>
  <si>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</si>
  <si>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</si>
  <si>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</si>
  <si>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</si>
  <si>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</si>
  <si>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</si>
  <si>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</si>
  <si>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</si>
  <si>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</si>
  <si>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</si>
  <si>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</si>
  <si>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</si>
  <si>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</si>
  <si>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</si>
  <si>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</si>
  <si>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</si>
  <si>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</si>
  <si>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</si>
  <si>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</si>
  <si>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</si>
  <si>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</si>
  <si>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</si>
  <si>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</si>
  <si>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</si>
  <si>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</si>
  <si>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</si>
  <si>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</si>
  <si>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</si>
  <si>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</si>
  <si>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</si>
  <si>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</si>
  <si>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</si>
  <si>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</si>
  <si>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</si>
  <si>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</si>
  <si>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</si>
  <si>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</si>
  <si>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</si>
  <si>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</si>
  <si>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</si>
  <si>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</si>
  <si>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</si>
  <si>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</si>
  <si>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</si>
  <si>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</si>
  <si>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</si>
  <si>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</si>
  <si>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</si>
  <si>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</si>
  <si>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</si>
  <si>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</si>
  <si>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</si>
  <si>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</si>
  <si>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</si>
  <si>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</si>
  <si>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</si>
  <si>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</si>
  <si>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</si>
  <si>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</si>
  <si>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</si>
  <si>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</si>
  <si>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</si>
  <si>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</si>
  <si>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</si>
  <si>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</si>
  <si>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</si>
  <si>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</si>
  <si>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</si>
  <si>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</si>
  <si>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</si>
  <si>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</si>
  <si>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</si>
  <si>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</si>
  <si>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</si>
  <si>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</si>
  <si>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</si>
  <si>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</si>
  <si>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</si>
  <si>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</si>
  <si>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</si>
  <si>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</si>
  <si>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</si>
  <si>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</si>
  <si>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</si>
  <si>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</si>
  <si>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</si>
  <si>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</si>
  <si>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</si>
  <si>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</si>
  <si>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</si>
  <si>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</si>
  <si>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</si>
  <si>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</si>
  <si>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</si>
  <si>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</si>
  <si>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</si>
  <si>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</si>
  <si>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</si>
  <si>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</si>
  <si>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</si>
  <si>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</si>
  <si>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</si>
  <si>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</si>
  <si>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</si>
  <si>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</si>
  <si>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</si>
  <si>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</si>
  <si>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</si>
  <si>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</si>
  <si>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</si>
  <si>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</si>
  <si>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</si>
  <si>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</si>
  <si>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</si>
  <si>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</si>
  <si>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</si>
  <si>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</si>
  <si>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</si>
  <si>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</si>
  <si>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</si>
  <si>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</si>
  <si>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</si>
  <si>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</si>
  <si>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</si>
  <si>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</si>
  <si>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</si>
  <si>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</si>
  <si>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</si>
  <si>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</si>
  <si>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</si>
  <si>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</si>
  <si>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</si>
  <si>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</si>
  <si>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</si>
  <si>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</si>
  <si>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</si>
  <si>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</si>
  <si>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</si>
  <si>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</si>
  <si>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</si>
  <si>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</si>
  <si>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</si>
  <si>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</si>
  <si>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</si>
  <si>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</si>
  <si>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</si>
  <si>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</si>
  <si>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</si>
  <si>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</si>
  <si>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</si>
  <si>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</si>
  <si>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</si>
  <si>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</si>
  <si>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</si>
  <si>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</si>
  <si>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</si>
  <si>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</si>
  <si>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</si>
  <si>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</si>
  <si>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</si>
  <si>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</si>
  <si>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</si>
  <si>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</si>
  <si>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</si>
  <si>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</si>
  <si>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</si>
  <si>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</si>
  <si>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</si>
  <si>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</si>
  <si>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</si>
  <si>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</si>
  <si>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</si>
  <si>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</si>
  <si>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</si>
  <si>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</si>
  <si>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</si>
  <si>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</si>
  <si>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</si>
  <si>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</si>
  <si>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</si>
  <si>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</si>
  <si>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</si>
  <si>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</si>
  <si>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</si>
  <si>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</si>
  <si>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</si>
  <si>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</si>
  <si>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</si>
  <si>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</si>
  <si>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</si>
  <si>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</si>
  <si>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</si>
  <si>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</si>
  <si>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</si>
  <si>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</si>
  <si>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</si>
  <si>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</si>
  <si>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</si>
  <si>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</si>
  <si>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</si>
  <si>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</si>
  <si>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</si>
  <si>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</si>
  <si>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</si>
  <si>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</si>
  <si>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</si>
  <si>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</si>
  <si>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</si>
  <si>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</si>
  <si>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</si>
  <si>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</si>
  <si>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</si>
  <si>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</si>
  <si>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</si>
  <si>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</si>
  <si>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</si>
  <si>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</si>
  <si>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</si>
  <si>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</si>
  <si>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</si>
  <si>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</si>
  <si>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</si>
  <si>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</si>
  <si>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</si>
  <si>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</si>
  <si>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</si>
  <si>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</si>
  <si>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</si>
  <si>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</si>
  <si>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</si>
  <si>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</si>
  <si>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</si>
  <si>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</si>
  <si>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</si>
  <si>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</si>
  <si>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</si>
  <si>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</si>
  <si>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</si>
  <si>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</si>
  <si>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</si>
  <si>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</si>
  <si>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</si>
  <si>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</si>
  <si>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</si>
  <si>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</si>
  <si>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</si>
  <si>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</si>
  <si>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</si>
  <si>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</si>
  <si>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</si>
  <si>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</si>
  <si>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</si>
  <si>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</si>
  <si>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</si>
  <si>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</si>
  <si>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</si>
  <si>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</si>
  <si>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</si>
  <si>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</si>
  <si>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</si>
  <si>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</si>
  <si>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</si>
  <si>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</si>
  <si>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</si>
  <si>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</si>
  <si>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</si>
  <si>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</si>
  <si>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</si>
  <si>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</si>
  <si>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</si>
  <si>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</si>
  <si>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</si>
  <si>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</si>
  <si>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</si>
  <si>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</si>
  <si>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</si>
  <si>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</si>
  <si>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</si>
  <si>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</si>
  <si>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</si>
  <si>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</si>
  <si>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</si>
  <si>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</si>
  <si>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</si>
  <si>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</si>
  <si>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</si>
  <si>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</si>
  <si>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</si>
  <si>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</si>
  <si>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</si>
  <si>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</si>
  <si>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</si>
  <si>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</si>
  <si>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</si>
  <si>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</si>
  <si>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</si>
  <si>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</si>
  <si>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</si>
  <si>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</si>
  <si>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</si>
  <si>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</si>
  <si>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</si>
  <si>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</si>
  <si>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</si>
  <si>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</si>
  <si>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</si>
  <si>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</si>
  <si>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</si>
  <si>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</si>
  <si>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</si>
  <si>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</si>
  <si>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</si>
  <si>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</si>
  <si>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</si>
  <si>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</si>
  <si>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</si>
  <si>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</si>
  <si>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</si>
  <si>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</si>
  <si>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</si>
  <si>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</si>
  <si>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</si>
  <si>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</si>
  <si>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</si>
  <si>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</si>
  <si>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</si>
  <si>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</si>
  <si>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</si>
  <si>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</si>
  <si>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</si>
  <si>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</si>
  <si>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</si>
  <si>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</si>
  <si>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</si>
  <si>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</si>
  <si>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</si>
  <si>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</si>
  <si>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</si>
  <si>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</si>
  <si>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</si>
  <si>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</si>
  <si>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</si>
  <si>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</si>
  <si>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</si>
  <si>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</si>
  <si>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</si>
  <si>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</si>
  <si>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</si>
  <si>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</si>
  <si>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</si>
  <si>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</si>
  <si>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</si>
  <si>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</si>
  <si>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</si>
  <si>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</si>
  <si>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</si>
  <si>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</si>
  <si>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</si>
  <si>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</si>
  <si>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</si>
  <si>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</si>
  <si>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</si>
  <si>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</si>
  <si>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</si>
  <si>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</si>
  <si>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</si>
  <si>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</si>
  <si>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</si>
  <si>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</si>
  <si>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</si>
  <si>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</si>
  <si>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</si>
  <si>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</si>
  <si>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</si>
  <si>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</si>
  <si>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</si>
  <si>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</si>
  <si>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</si>
  <si>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</si>
  <si>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</si>
  <si>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</si>
  <si>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</si>
  <si>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</si>
  <si>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</si>
  <si>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</si>
  <si>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</si>
  <si>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</si>
  <si>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</si>
  <si>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</si>
  <si>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</si>
  <si>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</si>
  <si>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</si>
  <si>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</si>
  <si>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</si>
  <si>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</si>
  <si>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</si>
  <si>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</si>
  <si>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</si>
  <si>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</si>
  <si>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</si>
  <si>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</si>
  <si>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</si>
  <si>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</si>
  <si>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</si>
  <si>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</si>
  <si>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</si>
  <si>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</si>
  <si>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</si>
  <si>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</si>
  <si>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</si>
  <si>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</si>
  <si>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</si>
  <si>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</si>
  <si>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</si>
  <si>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</si>
  <si>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</si>
  <si>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</si>
  <si>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</si>
  <si>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</si>
  <si>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</si>
  <si>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</si>
  <si>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</si>
  <si>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</si>
  <si>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</si>
  <si>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</si>
  <si>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</si>
  <si>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</si>
  <si>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</si>
  <si>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</si>
  <si>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</si>
  <si>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</si>
  <si>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</si>
  <si>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</si>
  <si>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</si>
  <si>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</si>
  <si>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</si>
  <si>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</si>
  <si>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</si>
  <si>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</si>
  <si>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</si>
  <si>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</si>
  <si>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</si>
  <si>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</si>
  <si>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</si>
  <si>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</si>
  <si>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</si>
  <si>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</si>
  <si>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</si>
  <si>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</si>
  <si>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</si>
  <si>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</si>
  <si>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</si>
  <si>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</si>
  <si>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</si>
  <si>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</si>
  <si>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</si>
  <si>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</si>
  <si>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</si>
  <si>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</si>
  <si>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</si>
  <si>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</si>
  <si>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</si>
  <si>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</si>
  <si>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</si>
  <si>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</si>
  <si>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</si>
  <si>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</si>
  <si>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</si>
  <si>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</si>
  <si>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</si>
  <si>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</si>
  <si>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</si>
  <si>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</si>
  <si>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</si>
  <si>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</si>
  <si>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</si>
  <si>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</si>
  <si>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</si>
  <si>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</si>
  <si>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</si>
  <si>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</si>
  <si>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</si>
  <si>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</si>
  <si>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</si>
  <si>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</si>
  <si>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</si>
  <si>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</si>
  <si>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</si>
  <si>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</si>
  <si>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</si>
  <si>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</si>
  <si>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</si>
  <si>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</si>
  <si>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</si>
  <si>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</si>
  <si>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</si>
  <si>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</si>
  <si>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</si>
  <si>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</si>
  <si>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</si>
  <si>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</si>
  <si>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</si>
  <si>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</si>
  <si>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</si>
  <si>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</si>
  <si>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</si>
  <si>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</si>
  <si>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</si>
  <si>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</si>
  <si>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</si>
  <si>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</si>
  <si>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</si>
  <si>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</si>
  <si>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</si>
  <si>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</si>
  <si>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</si>
  <si>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</si>
  <si>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</si>
  <si>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</si>
  <si>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</si>
  <si>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</si>
  <si>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</si>
  <si>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</si>
  <si>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</si>
  <si>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</si>
  <si>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</si>
  <si>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</si>
  <si>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</si>
  <si>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</si>
  <si>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</si>
  <si>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</si>
  <si>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</si>
  <si>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</si>
  <si>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</si>
  <si>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</si>
  <si>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</si>
  <si>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</si>
  <si>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</si>
  <si>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</si>
  <si>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</si>
  <si>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</si>
  <si>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</si>
  <si>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</si>
  <si>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</si>
  <si>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</si>
  <si>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</si>
  <si>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</si>
  <si>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</si>
  <si>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</si>
  <si>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</si>
  <si>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</si>
  <si>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</si>
  <si>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</si>
  <si>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</si>
  <si>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</si>
  <si>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</si>
  <si>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</si>
  <si>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</si>
  <si>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</si>
  <si>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</si>
  <si>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</si>
  <si>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</si>
  <si>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</si>
  <si>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</si>
  <si>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</si>
  <si>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</si>
  <si>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</si>
  <si>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</si>
  <si>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</si>
  <si>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</si>
  <si>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</si>
  <si>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</si>
  <si>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</si>
  <si>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</si>
  <si>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</si>
  <si>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</si>
  <si>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</si>
  <si>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</si>
  <si>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</si>
  <si>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</si>
  <si>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</si>
  <si>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</si>
  <si>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</si>
  <si>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</si>
  <si>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</si>
  <si>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</si>
  <si>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</si>
  <si>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</si>
  <si>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</si>
  <si>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</si>
  <si>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</si>
  <si>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</si>
  <si>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</si>
  <si>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</si>
  <si>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</si>
  <si>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</si>
  <si>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</si>
  <si>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</si>
  <si>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</si>
  <si>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</si>
  <si>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</si>
  <si>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</si>
  <si>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</si>
  <si>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</si>
  <si>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</si>
  <si>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</si>
  <si>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</si>
  <si>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</si>
  <si>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</si>
  <si>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</si>
  <si>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</si>
  <si>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</si>
  <si>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</si>
  <si>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</si>
  <si>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</si>
  <si>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</si>
  <si>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</si>
  <si>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</si>
  <si>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</si>
  <si>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</si>
  <si>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</si>
  <si>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</si>
  <si>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</si>
  <si>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</si>
  <si>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</si>
  <si>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</si>
  <si>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</si>
  <si>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</si>
  <si>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</si>
  <si>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</si>
  <si>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</si>
  <si>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</si>
  <si>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</si>
  <si>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</si>
  <si>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</si>
  <si>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</si>
  <si>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</si>
  <si>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</si>
  <si>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</si>
  <si>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</si>
  <si>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</si>
  <si>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</si>
  <si>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</si>
  <si>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</si>
  <si>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</si>
  <si>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</si>
  <si>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</si>
  <si>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</si>
  <si>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</si>
  <si>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</si>
  <si>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</si>
  <si>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</si>
  <si>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</si>
  <si>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</si>
  <si>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</si>
  <si>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</si>
  <si>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</si>
  <si>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</si>
  <si>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</si>
  <si>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</si>
  <si>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</si>
  <si>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</si>
  <si>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</si>
  <si>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</si>
  <si>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</si>
  <si>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</si>
  <si>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</si>
  <si>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</si>
  <si>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</si>
  <si>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</si>
  <si>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</si>
  <si>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</si>
  <si>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</si>
  <si>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</si>
  <si>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</si>
  <si>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</si>
  <si>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</si>
  <si>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</si>
  <si>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</si>
  <si>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</si>
  <si>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</si>
  <si>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</si>
  <si>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</si>
  <si>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</si>
  <si>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</si>
  <si>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</si>
  <si>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</si>
  <si>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</si>
  <si>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</si>
  <si>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</si>
  <si>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</si>
  <si>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</si>
  <si>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</si>
  <si>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</si>
  <si>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</si>
  <si>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</si>
  <si>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</si>
  <si>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</si>
  <si>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</si>
  <si>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</si>
  <si>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</si>
  <si>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</si>
  <si>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</si>
  <si>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</si>
  <si>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</si>
  <si>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</si>
  <si>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</si>
  <si>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</si>
  <si>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</si>
  <si>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</si>
  <si>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</si>
  <si>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</si>
  <si>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</si>
  <si>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</si>
  <si>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</si>
  <si>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</si>
  <si>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</si>
  <si>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</si>
  <si>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</si>
  <si>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</si>
  <si>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</si>
  <si>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</si>
  <si>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</si>
  <si>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</si>
  <si>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</si>
  <si>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</si>
  <si>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</si>
  <si>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</si>
  <si>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</si>
  <si>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</si>
  <si>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</si>
  <si>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</si>
  <si>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</si>
  <si>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</si>
  <si>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</si>
  <si>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</si>
  <si>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</si>
  <si>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</si>
  <si>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</si>
  <si>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</si>
  <si>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</si>
  <si>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</si>
  <si>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</si>
  <si>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</si>
  <si>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</si>
  <si>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</si>
  <si>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</si>
  <si>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</si>
  <si>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</si>
  <si>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</si>
  <si>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</si>
  <si>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</si>
  <si>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</si>
  <si>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</si>
  <si>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</si>
  <si>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</si>
  <si>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</si>
  <si>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</si>
  <si>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</si>
  <si>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</si>
  <si>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</si>
  <si>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</si>
  <si>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</si>
  <si>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</si>
  <si>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</si>
  <si>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</si>
  <si>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</si>
  <si>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</si>
  <si>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</si>
  <si>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</si>
  <si>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</si>
  <si>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</si>
  <si>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</si>
  <si>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</si>
  <si>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</si>
  <si>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</si>
  <si>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</si>
  <si>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</si>
  <si>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</si>
  <si>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</si>
  <si>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</si>
  <si>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</si>
  <si>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</si>
  <si>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</si>
  <si>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</si>
  <si>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</si>
  <si>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</si>
  <si>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</si>
  <si>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</si>
  <si>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</si>
  <si>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</si>
  <si>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</si>
  <si>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</si>
  <si>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</si>
  <si>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</si>
  <si>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</si>
  <si>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</si>
  <si>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</si>
  <si>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</si>
  <si>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</si>
  <si>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</si>
  <si>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</si>
  <si>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</si>
  <si>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</si>
  <si>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</si>
  <si>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</si>
  <si>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</si>
  <si>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</si>
  <si>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</si>
  <si>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</si>
  <si>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</si>
  <si>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</si>
  <si>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</si>
  <si>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</si>
  <si>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</si>
  <si>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</si>
  <si>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</si>
  <si>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</si>
  <si>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</si>
  <si>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</si>
  <si>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</si>
  <si>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</si>
  <si>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</si>
  <si>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</si>
  <si>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</si>
  <si>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</si>
  <si>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</si>
  <si>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</si>
  <si>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</si>
  <si>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</si>
  <si>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</si>
  <si>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</si>
  <si>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</si>
  <si>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</si>
  <si>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</si>
  <si>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</si>
  <si>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</si>
  <si>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</si>
  <si>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</si>
  <si>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</si>
  <si>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</si>
  <si>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</si>
  <si>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</si>
  <si>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</si>
  <si>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</si>
  <si>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</si>
  <si>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</si>
  <si>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</si>
  <si>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</si>
  <si>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</si>
  <si>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</si>
  <si>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</si>
  <si>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</si>
  <si>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</si>
  <si>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</si>
  <si>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</si>
  <si>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</si>
  <si>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</si>
  <si>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</si>
  <si>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</si>
  <si>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</si>
  <si>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</si>
  <si>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</si>
  <si>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</si>
  <si>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</si>
  <si>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</si>
  <si>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</si>
  <si>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</si>
  <si>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</si>
  <si>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</si>
  <si>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</si>
  <si>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</si>
  <si>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</si>
  <si>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</si>
  <si>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</si>
  <si>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</si>
  <si>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</si>
  <si>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</si>
  <si>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</si>
  <si>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</si>
  <si>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</si>
  <si>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</si>
  <si>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</si>
  <si>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</si>
  <si>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</si>
  <si>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</si>
  <si>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</si>
  <si>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</si>
  <si>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</si>
  <si>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</si>
  <si>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</si>
  <si>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</si>
  <si>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</si>
  <si>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</si>
  <si>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</si>
  <si>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</si>
  <si>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</si>
  <si>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</si>
  <si>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</si>
  <si>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</si>
  <si>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</si>
  <si>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</si>
  <si>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</si>
  <si>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</si>
  <si>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</si>
  <si>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</si>
  <si>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</si>
  <si>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</si>
  <si>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</si>
  <si>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</si>
  <si>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</si>
  <si>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</si>
  <si>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</si>
  <si>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</si>
  <si>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</si>
  <si>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</si>
  <si>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</si>
  <si>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</si>
  <si>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</si>
  <si>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</si>
  <si>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</si>
  <si>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</si>
  <si>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</si>
  <si>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</si>
  <si>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</si>
  <si>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</si>
  <si>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</si>
  <si>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</si>
  <si>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</si>
  <si>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</si>
  <si>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</si>
  <si>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</si>
  <si>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</si>
  <si>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</si>
  <si>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</si>
  <si>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</si>
  <si>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</si>
  <si>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</si>
  <si>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</si>
  <si>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</si>
  <si>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</si>
  <si>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</si>
  <si>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</si>
  <si>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</si>
  <si>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</si>
  <si>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</si>
  <si>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</si>
  <si>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</si>
  <si>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</si>
  <si>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</si>
  <si>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</si>
  <si>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</si>
  <si>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</si>
  <si>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</si>
  <si>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</si>
  <si>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</si>
  <si>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</si>
  <si>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</si>
  <si>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</si>
  <si>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</si>
  <si>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</si>
  <si>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</si>
  <si>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</si>
  <si>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</si>
  <si>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</si>
  <si>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</si>
  <si>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</si>
  <si>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</si>
  <si>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</si>
  <si>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</si>
  <si>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</si>
  <si>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</si>
  <si>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</si>
  <si>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</si>
  <si>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</si>
  <si>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</si>
  <si>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</si>
  <si>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</si>
  <si>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</si>
  <si>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</si>
  <si>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</si>
  <si>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</si>
  <si>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</si>
  <si>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</si>
  <si>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</si>
  <si>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</si>
  <si>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</si>
  <si>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</si>
  <si>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</si>
  <si>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</si>
  <si>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</si>
  <si>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</si>
  <si>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</si>
  <si>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</si>
  <si>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</si>
  <si>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</si>
  <si>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</si>
  <si>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</si>
  <si>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</si>
  <si>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</si>
  <si>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</si>
  <si>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</si>
  <si>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</si>
  <si>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</si>
  <si>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</si>
  <si>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</si>
  <si>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</si>
  <si>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</si>
  <si>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</si>
  <si>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</si>
  <si>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</si>
  <si>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</si>
  <si>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</si>
  <si>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</si>
  <si>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</si>
  <si>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</si>
  <si>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</si>
  <si>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</si>
  <si>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</si>
  <si>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</si>
  <si>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</si>
  <si>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</si>
  <si>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</si>
  <si>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</si>
  <si>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</si>
  <si>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</si>
  <si>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</si>
  <si>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</si>
  <si>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</si>
  <si>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</si>
  <si>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</si>
  <si>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</si>
  <si>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</si>
  <si>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</si>
  <si>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</si>
  <si>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</si>
  <si>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</si>
  <si>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</si>
  <si>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</si>
  <si>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</si>
  <si>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</si>
  <si>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</si>
  <si>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</si>
  <si>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</si>
  <si>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</si>
  <si>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</si>
  <si>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</si>
  <si>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</si>
  <si>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</si>
  <si>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</si>
  <si>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</si>
  <si>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</si>
  <si>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</si>
  <si>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</si>
  <si>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</si>
  <si>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</si>
  <si>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</si>
  <si>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</si>
  <si>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</si>
  <si>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</si>
  <si>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</si>
  <si>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</si>
  <si>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</si>
  <si>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</si>
  <si>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</si>
  <si>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</si>
  <si>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</si>
  <si>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</si>
  <si>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</si>
  <si>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</si>
  <si>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</si>
  <si>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</si>
  <si>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</si>
  <si>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</si>
  <si>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</si>
  <si>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</si>
  <si>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</si>
  <si>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</si>
  <si>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</si>
  <si>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</si>
  <si>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</si>
  <si>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</si>
  <si>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</si>
  <si>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</si>
  <si>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</si>
  <si>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</si>
  <si>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</si>
  <si>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</si>
  <si>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</si>
  <si>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</si>
  <si>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</si>
  <si>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</si>
  <si>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</si>
  <si>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</si>
  <si>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</si>
  <si>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</si>
  <si>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</si>
  <si>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</si>
  <si>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</si>
  <si>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</si>
  <si>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</si>
  <si>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</si>
  <si>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</si>
  <si>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</si>
  <si>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</si>
  <si>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</si>
  <si>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</si>
  <si>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</si>
  <si>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</si>
  <si>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</si>
  <si>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</si>
  <si>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</si>
  <si>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</si>
  <si>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</si>
  <si>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</si>
  <si>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</si>
  <si>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</si>
  <si>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</si>
  <si>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</si>
  <si>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</si>
  <si>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</si>
  <si>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</si>
  <si>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</si>
  <si>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</si>
  <si>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</si>
  <si>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</si>
  <si>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</si>
  <si>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</si>
  <si>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</si>
  <si>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</si>
  <si>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</si>
  <si>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</si>
  <si>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</si>
  <si>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</si>
  <si>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</si>
  <si>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</si>
  <si>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</si>
  <si>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</si>
  <si>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</si>
  <si>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</si>
  <si>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</si>
  <si>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</si>
  <si>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</si>
  <si>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</si>
  <si>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</si>
  <si>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</si>
  <si>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</si>
  <si>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</si>
  <si>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</si>
  <si>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</si>
  <si>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</si>
  <si>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</si>
  <si>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</si>
  <si>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</si>
  <si>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</si>
  <si>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</si>
  <si>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</si>
  <si>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</si>
  <si>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</si>
  <si>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</si>
  <si>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</si>
  <si>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</si>
  <si>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</si>
  <si>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</si>
  <si>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</si>
  <si>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</si>
  <si>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</si>
  <si>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</si>
  <si>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</si>
  <si>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</si>
  <si>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</si>
  <si>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</si>
  <si>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</si>
  <si>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</si>
  <si>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</si>
  <si>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</si>
  <si>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</si>
  <si>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</si>
  <si>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</si>
  <si>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</si>
  <si>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</si>
  <si>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</si>
  <si>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</si>
  <si>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</si>
  <si>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</si>
  <si>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</si>
  <si>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</si>
  <si>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</si>
  <si>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</si>
  <si>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</si>
  <si>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</si>
  <si>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</si>
  <si>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</si>
  <si>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</si>
  <si>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</si>
  <si>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</si>
  <si>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</si>
  <si>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</si>
  <si>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</si>
  <si>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</si>
  <si>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</si>
  <si>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</si>
  <si>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</si>
  <si>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</si>
  <si>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</si>
  <si>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</si>
  <si>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</si>
  <si>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</si>
  <si>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</si>
  <si>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</si>
  <si>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</si>
  <si>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</si>
  <si>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</si>
  <si>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</si>
  <si>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</si>
  <si>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</si>
  <si>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</si>
  <si>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</si>
  <si>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</si>
  <si>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</si>
  <si>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</si>
  <si>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</si>
  <si>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</si>
  <si>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</si>
  <si>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</si>
  <si>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</si>
  <si>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</si>
  <si>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</si>
  <si>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</si>
  <si>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</si>
  <si>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</si>
  <si>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</si>
  <si>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</si>
  <si>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</si>
  <si>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</si>
  <si>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</si>
  <si>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</si>
  <si>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</si>
  <si>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</si>
  <si>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</si>
  <si>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</si>
  <si>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</si>
  <si>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</si>
  <si>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</si>
  <si>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</si>
  <si>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</si>
  <si>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</si>
  <si>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</si>
  <si>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</si>
  <si>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</si>
  <si>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</si>
  <si>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</si>
  <si>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</si>
  <si>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</si>
  <si>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</si>
  <si>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</si>
  <si>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</si>
  <si>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</si>
  <si>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</si>
  <si>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</si>
  <si>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</si>
  <si>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</si>
  <si>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</si>
  <si>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</si>
  <si>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</si>
  <si>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</si>
  <si>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</si>
  <si>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</si>
  <si>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</si>
  <si>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</si>
  <si>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</si>
  <si>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</si>
  <si>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</si>
  <si>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</si>
  <si>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</si>
  <si>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</si>
  <si>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</si>
  <si>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</si>
  <si>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</si>
  <si>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</si>
  <si>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</si>
  <si>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</si>
  <si>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</si>
  <si>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</si>
  <si>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</si>
  <si>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</si>
  <si>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</si>
  <si>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</si>
  <si>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</si>
  <si>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</si>
  <si>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</si>
  <si>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</si>
  <si>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</si>
  <si>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</si>
  <si>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</si>
  <si>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</si>
  <si>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</si>
  <si>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</si>
  <si>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</si>
  <si>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</si>
  <si>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</si>
  <si>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</si>
  <si>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</si>
  <si>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</si>
  <si>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</si>
  <si>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</si>
  <si>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</si>
  <si>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</si>
  <si>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</si>
  <si>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</si>
  <si>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</si>
  <si>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</si>
  <si>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</si>
  <si>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</si>
  <si>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</si>
  <si>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</si>
  <si>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</si>
  <si>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</si>
  <si>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</si>
  <si>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</si>
  <si>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</si>
  <si>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</si>
  <si>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</si>
  <si>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</si>
  <si>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</si>
  <si>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</si>
  <si>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</si>
  <si>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</si>
  <si>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</si>
  <si>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</si>
  <si>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</si>
  <si>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</si>
  <si>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</si>
  <si>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</si>
  <si>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</si>
  <si>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</si>
  <si>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</si>
  <si>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</si>
  <si>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</si>
  <si>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</si>
  <si>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</si>
  <si>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</si>
  <si>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</si>
  <si>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</si>
  <si>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</si>
  <si>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</si>
  <si>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</si>
  <si>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</si>
  <si>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</si>
  <si>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</si>
  <si>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</si>
  <si>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</si>
  <si>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</si>
  <si>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</si>
  <si>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</si>
  <si>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</si>
  <si>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</si>
  <si>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</si>
  <si>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</si>
  <si>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</si>
  <si>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</si>
  <si>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</si>
  <si>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</si>
  <si>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</si>
  <si>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</si>
  <si>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</si>
  <si>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</si>
  <si>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</si>
  <si>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</si>
  <si>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</si>
  <si>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</si>
  <si>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</si>
  <si>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</si>
  <si>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</si>
  <si>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</si>
  <si>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</si>
  <si>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</si>
  <si>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</si>
  <si>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</si>
  <si>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</si>
  <si>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</si>
  <si>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</si>
  <si>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</si>
  <si>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</si>
  <si>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</si>
  <si>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</si>
  <si>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</si>
  <si>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</si>
  <si>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</si>
  <si>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</si>
  <si>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</si>
  <si>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</si>
  <si>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</si>
  <si>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</si>
  <si>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</si>
  <si>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</si>
  <si>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</si>
  <si>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</si>
  <si>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</si>
  <si>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</si>
  <si>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</si>
  <si>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</si>
  <si>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</si>
  <si>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</si>
  <si>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</si>
  <si>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</si>
  <si>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</si>
  <si>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</si>
  <si>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</si>
  <si>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</si>
  <si>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</si>
  <si>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</si>
  <si>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</si>
  <si>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</si>
  <si>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</si>
  <si>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</si>
  <si>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</si>
  <si>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</si>
  <si>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</si>
  <si>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</si>
  <si>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</si>
  <si>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</si>
  <si>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</si>
  <si>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</si>
  <si>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</si>
  <si>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</si>
  <si>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</si>
  <si>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</si>
  <si>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</si>
  <si>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</si>
  <si>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</si>
  <si>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</si>
  <si>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</si>
  <si>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</si>
  <si>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</si>
  <si>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</si>
  <si>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</si>
  <si>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</si>
  <si>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</si>
  <si>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</si>
  <si>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</si>
  <si>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</si>
  <si>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</si>
  <si>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</si>
  <si>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</si>
  <si>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</si>
  <si>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</si>
  <si>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</si>
  <si>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</si>
  <si>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</si>
  <si>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</si>
  <si>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</si>
  <si>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</si>
  <si>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</si>
  <si>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</si>
  <si>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</si>
  <si>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</si>
  <si>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</si>
  <si>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</si>
  <si>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</si>
  <si>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</si>
  <si>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</si>
  <si>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</si>
  <si>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</si>
  <si>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</si>
  <si>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</si>
  <si>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</si>
  <si>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</si>
  <si>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</si>
  <si>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</si>
  <si>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</si>
  <si>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</si>
  <si>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</si>
  <si>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</si>
  <si>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</si>
  <si>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</si>
  <si>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</si>
  <si>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</si>
  <si>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</si>
  <si>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</si>
  <si>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</si>
  <si>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</si>
  <si>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</si>
  <si>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</si>
  <si>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</si>
  <si>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</si>
  <si>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</si>
  <si>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</si>
  <si>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</si>
  <si>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</si>
  <si>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</si>
  <si>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</si>
  <si>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</si>
  <si>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</si>
  <si>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</si>
  <si>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</si>
  <si>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</si>
  <si>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</si>
  <si>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</si>
  <si>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</si>
  <si>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</si>
  <si>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</si>
  <si>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</si>
  <si>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</si>
  <si>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</si>
  <si>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</si>
  <si>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</si>
  <si>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</si>
  <si>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</si>
  <si>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</si>
  <si>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</si>
  <si>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</si>
  <si>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</si>
  <si>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</si>
  <si>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</si>
  <si>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</si>
  <si>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</si>
  <si>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</si>
  <si>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</si>
  <si>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</si>
  <si>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</si>
  <si>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</si>
  <si>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</si>
  <si>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</si>
  <si>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</si>
  <si>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</si>
  <si>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</si>
  <si>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</si>
  <si>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</si>
  <si>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</si>
  <si>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</si>
  <si>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</si>
  <si>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</si>
  <si>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</si>
  <si>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</si>
  <si>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</si>
  <si>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</si>
  <si>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</si>
  <si>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</si>
  <si>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</si>
  <si>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</si>
  <si>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</si>
  <si>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</si>
  <si>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</si>
  <si>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</si>
  <si>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</si>
  <si>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</si>
  <si>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</si>
  <si>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</si>
  <si>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</si>
  <si>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</si>
  <si>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</si>
  <si>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</si>
  <si>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</si>
  <si>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</si>
  <si>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</si>
  <si>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</si>
  <si>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</si>
  <si>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</si>
  <si>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</si>
  <si>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</si>
  <si>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</si>
  <si>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</si>
  <si>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</si>
  <si>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</si>
  <si>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</si>
  <si>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</si>
  <si>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</si>
  <si>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</si>
  <si>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</si>
  <si>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</si>
  <si>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</si>
  <si>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</si>
  <si>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</si>
  <si>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</si>
  <si>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</si>
  <si>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</si>
  <si>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</si>
  <si>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</si>
  <si>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</si>
  <si>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</si>
  <si>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</si>
  <si>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</si>
  <si>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</si>
  <si>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</si>
  <si>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</si>
  <si>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</si>
  <si>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</si>
  <si>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</si>
  <si>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</si>
  <si>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</si>
  <si>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</si>
  <si>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</si>
  <si>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</si>
  <si>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</si>
  <si>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</si>
  <si>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</si>
  <si>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</si>
  <si>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</si>
  <si>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</si>
  <si>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</si>
  <si>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</si>
  <si>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</si>
  <si>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</si>
  <si>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</si>
  <si>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</si>
  <si>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</si>
  <si>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</si>
  <si>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</si>
  <si>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</si>
  <si>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</si>
  <si>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</si>
  <si>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</si>
  <si>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</si>
  <si>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</si>
  <si>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</si>
  <si>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</si>
  <si>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</si>
  <si>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</si>
  <si>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</si>
  <si>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</si>
  <si>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</si>
  <si>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</si>
  <si>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</si>
  <si>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</si>
  <si>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</si>
  <si>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</si>
  <si>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</si>
  <si>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</si>
  <si>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</si>
  <si>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</si>
  <si>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</si>
  <si>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</si>
  <si>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</si>
  <si>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</si>
  <si>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</si>
  <si>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</si>
  <si>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</si>
  <si>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</si>
  <si>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</si>
  <si>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</si>
  <si>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</si>
  <si>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</si>
  <si>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</si>
  <si>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</si>
  <si>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</si>
  <si>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</si>
  <si>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</si>
  <si>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</si>
  <si>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</si>
  <si>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</si>
  <si>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</si>
  <si>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</si>
  <si>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</si>
  <si>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</si>
  <si>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</si>
  <si>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</si>
  <si>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</si>
  <si>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</si>
  <si>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</si>
  <si>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</si>
  <si>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</si>
  <si>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</si>
  <si>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</si>
  <si>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</si>
  <si>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</si>
  <si>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</si>
  <si>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</si>
  <si>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</si>
  <si>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</si>
  <si>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</si>
  <si>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</si>
  <si>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</si>
  <si>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</si>
  <si>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</si>
  <si>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</si>
  <si>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</si>
  <si>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</si>
  <si>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</si>
  <si>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</si>
  <si>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</si>
  <si>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</si>
  <si>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</si>
  <si>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</si>
  <si>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</si>
  <si>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</si>
  <si>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</si>
  <si>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</si>
  <si>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</si>
  <si>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</si>
  <si>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</si>
  <si>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</si>
  <si>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</si>
  <si>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</si>
  <si>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</si>
  <si>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</si>
  <si>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</si>
  <si>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</si>
  <si>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</si>
  <si>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</si>
  <si>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</si>
  <si>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</si>
  <si>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</si>
  <si>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</si>
  <si>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</si>
  <si>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</si>
  <si>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</si>
  <si>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</si>
  <si>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</si>
  <si>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</si>
  <si>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</si>
  <si>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</si>
  <si>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</si>
  <si>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</si>
  <si>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</si>
  <si>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</si>
  <si>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</si>
  <si>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</si>
  <si>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</si>
  <si>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</si>
  <si>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</si>
  <si>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</si>
  <si>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</si>
  <si>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</si>
  <si>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</si>
  <si>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</si>
  <si>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</si>
  <si>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</si>
  <si>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</si>
  <si>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</si>
  <si>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</si>
  <si>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</si>
  <si>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</si>
  <si>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</si>
  <si>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</si>
  <si>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</si>
  <si>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</si>
  <si>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</si>
  <si>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</si>
  <si>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</si>
  <si>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</si>
  <si>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</si>
  <si>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</si>
  <si>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</si>
  <si>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</si>
  <si>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</si>
  <si>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</si>
  <si>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</si>
  <si>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</si>
  <si>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</si>
  <si>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</si>
  <si>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</si>
  <si>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</si>
  <si>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</si>
  <si>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</si>
  <si>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</si>
  <si>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</si>
  <si>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</si>
  <si>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</si>
  <si>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</si>
  <si>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</si>
  <si>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</si>
  <si>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</si>
  <si>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</si>
  <si>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</si>
  <si>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</si>
  <si>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</si>
  <si>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</si>
  <si>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</si>
  <si>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</si>
  <si>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</si>
  <si>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</si>
  <si>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</si>
  <si>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</si>
  <si>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</si>
  <si>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</si>
  <si>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</si>
  <si>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</si>
  <si>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</si>
  <si>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</si>
  <si>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</si>
  <si>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</si>
  <si>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</si>
  <si>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</si>
  <si>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</si>
  <si>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</si>
  <si>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</si>
  <si>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</si>
  <si>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</si>
  <si>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</si>
  <si>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</si>
  <si>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</si>
  <si>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</si>
  <si>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</si>
  <si>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</si>
  <si>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</si>
  <si>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</si>
  <si>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</si>
  <si>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</si>
  <si>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</si>
  <si>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</si>
  <si>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</si>
  <si>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</si>
  <si>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</si>
  <si>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</si>
  <si>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</si>
  <si>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</si>
  <si>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</si>
  <si>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</si>
  <si>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</si>
  <si>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</si>
  <si>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</si>
  <si>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</si>
  <si>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</si>
  <si>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</si>
  <si>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</si>
  <si>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</si>
  <si>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</si>
  <si>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</si>
  <si>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</si>
  <si>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</si>
  <si>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</si>
  <si>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</si>
  <si>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</si>
  <si>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</si>
  <si>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</si>
  <si>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</si>
  <si>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</si>
  <si>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</si>
  <si>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</si>
  <si>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</si>
  <si>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</si>
  <si>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</si>
  <si>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</si>
  <si>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</si>
  <si>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</si>
  <si>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</si>
  <si>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</si>
  <si>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</si>
  <si>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</si>
  <si>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</si>
  <si>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</si>
  <si>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</si>
  <si>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</si>
  <si>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</si>
  <si>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</si>
  <si>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</si>
  <si>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</si>
  <si>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</si>
  <si>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</si>
  <si>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</si>
  <si>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</si>
  <si>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</si>
  <si>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</si>
  <si>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</si>
  <si>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</si>
  <si>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</si>
  <si>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</si>
  <si>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</si>
  <si>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</si>
  <si>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</si>
  <si>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</si>
  <si>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</si>
  <si>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</si>
  <si>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</si>
  <si>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</si>
  <si>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</si>
  <si>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</si>
  <si>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</si>
  <si>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</si>
  <si>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</si>
  <si>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</si>
  <si>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</si>
  <si>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</si>
  <si>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</si>
  <si>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</si>
  <si>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</si>
  <si>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</si>
  <si>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</si>
  <si>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</si>
  <si>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</si>
  <si>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</si>
  <si>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</si>
  <si>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</si>
  <si>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</si>
  <si>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</si>
  <si>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</si>
  <si>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</si>
  <si>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</si>
  <si>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</si>
  <si>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</si>
  <si>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</si>
  <si>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</si>
  <si>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</si>
  <si>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</si>
  <si>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</si>
  <si>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</si>
  <si>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</si>
  <si>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</si>
  <si>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</si>
  <si>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</si>
  <si>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</si>
  <si>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</si>
  <si>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</si>
  <si>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</si>
  <si>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</si>
  <si>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</si>
  <si>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</si>
  <si>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</si>
  <si>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</si>
  <si>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</si>
  <si>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</si>
  <si>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</si>
  <si>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</si>
  <si>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</si>
  <si>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</si>
  <si>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</si>
  <si>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</si>
  <si>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</si>
  <si>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</si>
  <si>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</si>
  <si>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</si>
  <si>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</si>
  <si>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</si>
  <si>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</si>
  <si>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</si>
  <si>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</si>
  <si>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</si>
  <si>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</si>
  <si>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</si>
  <si>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</si>
  <si>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</si>
  <si>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</si>
  <si>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</si>
  <si>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</si>
  <si>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</si>
  <si>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</si>
  <si>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</si>
  <si>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</si>
  <si>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</si>
  <si>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</si>
  <si>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</si>
  <si>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</si>
  <si>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</si>
  <si>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</si>
  <si>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</si>
  <si>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</si>
  <si>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</si>
  <si>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</si>
  <si>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</si>
  <si>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</si>
  <si>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</si>
  <si>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</si>
  <si>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</si>
  <si>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</si>
  <si>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</si>
  <si>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</si>
  <si>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</si>
  <si>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</si>
  <si>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</si>
  <si>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</si>
  <si>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</si>
  <si>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</si>
  <si>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</si>
  <si>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</si>
  <si>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</si>
  <si>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</si>
  <si>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</si>
  <si>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</si>
  <si>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</si>
  <si>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</si>
  <si>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</si>
  <si>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</si>
  <si>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</si>
  <si>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</si>
  <si>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</si>
  <si>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</si>
  <si>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</si>
  <si>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</si>
  <si>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</si>
  <si>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</si>
  <si>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</si>
  <si>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</si>
  <si>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</si>
  <si>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</si>
  <si>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</si>
  <si>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</si>
  <si>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</si>
  <si>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</si>
  <si>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</si>
  <si>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</si>
  <si>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</si>
  <si>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</si>
  <si>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</si>
  <si>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</si>
  <si>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</si>
  <si>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</si>
  <si>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</si>
  <si>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</si>
  <si>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</si>
  <si>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</si>
  <si>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</si>
  <si>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</si>
  <si>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</si>
  <si>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</si>
  <si>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</si>
  <si>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</si>
  <si>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</si>
  <si>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</si>
  <si>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</si>
  <si>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</si>
  <si>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</si>
  <si>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</si>
  <si>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</si>
  <si>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</si>
  <si>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</si>
  <si>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</si>
  <si>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</si>
  <si>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</si>
  <si>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</si>
  <si>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</si>
  <si>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</si>
  <si>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</si>
  <si>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</si>
  <si>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</si>
  <si>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</si>
  <si>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</si>
  <si>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</si>
  <si>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</si>
  <si>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</si>
  <si>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</si>
  <si>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</si>
  <si>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</si>
  <si>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</si>
  <si>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</si>
  <si>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</si>
  <si>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</si>
  <si>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</si>
  <si>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</si>
  <si>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</si>
  <si>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</si>
  <si>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</si>
  <si>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</si>
  <si>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</si>
  <si>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</si>
  <si>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</si>
  <si>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</si>
  <si>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</si>
  <si>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</si>
  <si>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</si>
  <si>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</si>
  <si>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</si>
  <si>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</si>
  <si>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</si>
  <si>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</si>
  <si>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</si>
  <si>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</si>
  <si>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</si>
  <si>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</si>
  <si>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</si>
  <si>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</si>
  <si>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</si>
  <si>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</si>
  <si>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</si>
  <si>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</si>
  <si>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</si>
  <si>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</si>
  <si>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</si>
  <si>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</si>
  <si>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</si>
  <si>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</si>
  <si>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</si>
  <si>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</si>
  <si>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</si>
  <si>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</si>
  <si>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</si>
  <si>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</si>
  <si>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</si>
  <si>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</si>
  <si>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</si>
  <si>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</si>
  <si>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</si>
  <si>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</si>
  <si>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</si>
  <si>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</si>
  <si>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</si>
  <si>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</si>
  <si>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</si>
  <si>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</si>
  <si>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</si>
  <si>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</si>
  <si>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</si>
  <si>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</si>
  <si>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</si>
  <si>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</si>
  <si>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</si>
  <si>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</si>
  <si>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</si>
  <si>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</si>
  <si>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</si>
  <si>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</si>
  <si>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</si>
  <si>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</si>
  <si>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</si>
  <si>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</si>
  <si>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</si>
  <si>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</si>
  <si>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</si>
  <si>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</si>
  <si>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</si>
  <si>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</si>
  <si>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</si>
  <si>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</si>
  <si>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</si>
  <si>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</si>
  <si>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</si>
  <si>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</si>
  <si>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</si>
  <si>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</si>
  <si>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</si>
  <si>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</si>
  <si>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</si>
  <si>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</si>
  <si>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</si>
  <si>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</si>
  <si>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</si>
  <si>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</si>
  <si>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</si>
  <si>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</si>
  <si>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</si>
  <si>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</si>
  <si>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</si>
  <si>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</si>
  <si>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</si>
  <si>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</si>
  <si>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</si>
  <si>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</si>
  <si>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</si>
  <si>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</si>
  <si>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</si>
  <si>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</si>
  <si>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</si>
  <si>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</si>
  <si>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</si>
  <si>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</si>
  <si>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</si>
  <si>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</si>
  <si>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</si>
  <si>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</si>
  <si>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</si>
  <si>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</si>
  <si>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</si>
  <si>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</si>
  <si>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</si>
  <si>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</si>
  <si>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</si>
  <si>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</si>
  <si>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</si>
  <si>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</si>
  <si>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</si>
  <si>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</si>
  <si>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</si>
  <si>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</si>
  <si>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</si>
  <si>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</si>
  <si>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</si>
  <si>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</si>
  <si>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</si>
  <si>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</si>
  <si>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</si>
  <si>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</si>
  <si>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</si>
  <si>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</si>
  <si>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</si>
  <si>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</si>
  <si>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</si>
  <si>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</si>
  <si>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</si>
  <si>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</si>
  <si>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</si>
  <si>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</si>
  <si>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</si>
  <si>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</si>
  <si>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</si>
  <si>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</si>
  <si>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</si>
  <si>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</si>
  <si>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</si>
  <si>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</si>
  <si>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</si>
  <si>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</si>
  <si>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</si>
  <si>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</si>
  <si>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</si>
  <si>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</si>
  <si>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</si>
  <si>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</si>
  <si>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</si>
  <si>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</si>
  <si>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</si>
  <si>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</si>
  <si>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</si>
  <si>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</si>
  <si>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</si>
  <si>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</si>
  <si>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</si>
  <si>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</si>
  <si>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</si>
  <si>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</si>
  <si>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</si>
  <si>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</si>
  <si>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</si>
  <si>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</si>
  <si>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</si>
  <si>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</si>
  <si>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</si>
  <si>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</si>
  <si>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</si>
  <si>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</si>
  <si>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</si>
  <si>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</si>
  <si>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</si>
  <si>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</si>
  <si>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</si>
  <si>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</si>
  <si>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</si>
  <si>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</si>
  <si>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</si>
  <si>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</si>
  <si>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</si>
  <si>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</si>
  <si>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</si>
  <si>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</si>
  <si>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</si>
  <si>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</si>
  <si>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</si>
  <si>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</si>
  <si>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</si>
  <si>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</si>
  <si>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</si>
  <si>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</si>
  <si>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</si>
  <si>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</si>
  <si>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</si>
  <si>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</si>
  <si>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</si>
  <si>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</si>
  <si>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</si>
  <si>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</si>
  <si>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</si>
  <si>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</si>
  <si>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</si>
  <si>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</si>
  <si>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</si>
  <si>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</si>
  <si>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</si>
  <si>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</si>
  <si>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</si>
  <si>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</si>
  <si>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</si>
  <si>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</si>
  <si>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</si>
  <si>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</si>
  <si>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</si>
  <si>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</si>
  <si>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</si>
  <si>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</si>
  <si>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</si>
  <si>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</si>
  <si>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</si>
  <si>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</si>
  <si>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</si>
  <si>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</si>
  <si>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</si>
  <si>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</si>
  <si>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</si>
  <si>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</si>
  <si>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</si>
  <si>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</si>
  <si>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</si>
  <si>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</si>
  <si>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</si>
  <si>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</si>
  <si>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</si>
  <si>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</si>
  <si>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</si>
  <si>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</si>
  <si>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</si>
  <si>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</si>
  <si>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</si>
  <si>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</si>
  <si>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</si>
  <si>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</si>
  <si>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</si>
  <si>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</si>
  <si>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</si>
  <si>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</si>
  <si>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</si>
  <si>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</si>
  <si>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</si>
  <si>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</si>
  <si>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</si>
  <si>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</si>
  <si>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</si>
  <si>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</si>
  <si>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</si>
  <si>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</si>
  <si>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</si>
  <si>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</si>
  <si>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</si>
  <si>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</si>
  <si>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</si>
  <si>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</si>
  <si>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</si>
  <si>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</si>
  <si>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</si>
  <si>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</si>
  <si>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</si>
  <si>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</si>
  <si>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</si>
  <si>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</si>
  <si>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</si>
  <si>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</si>
  <si>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</si>
  <si>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</si>
  <si>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</si>
  <si>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</si>
  <si>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</si>
  <si>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</si>
  <si>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</si>
  <si>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</si>
  <si>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</si>
  <si>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</si>
  <si>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</si>
  <si>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</si>
  <si>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</si>
  <si>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</si>
  <si>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</si>
  <si>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</si>
  <si>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</si>
  <si>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</si>
  <si>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</si>
  <si>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</si>
  <si>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</si>
  <si>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</si>
  <si>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</si>
  <si>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</si>
  <si>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</si>
  <si>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</si>
  <si>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</si>
  <si>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</si>
  <si>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</si>
  <si>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</si>
  <si>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</si>
  <si>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</si>
  <si>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</si>
  <si>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</si>
  <si>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</si>
  <si>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</si>
  <si>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</si>
  <si>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</si>
  <si>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</si>
  <si>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</si>
  <si>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</si>
  <si>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</si>
  <si>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</si>
  <si>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</si>
  <si>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</si>
  <si>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</si>
  <si>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</si>
  <si>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</si>
  <si>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</si>
  <si>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</si>
  <si>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</si>
  <si>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</si>
  <si>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</si>
  <si>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</si>
  <si>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</si>
  <si>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</si>
  <si>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</si>
  <si>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</si>
  <si>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</si>
  <si>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</si>
  <si>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</si>
  <si>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</si>
  <si>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</si>
  <si>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</si>
  <si>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</si>
  <si>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</si>
  <si>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</si>
  <si>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</si>
  <si>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</si>
  <si>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</si>
  <si>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</si>
  <si>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</si>
  <si>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</si>
  <si>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</si>
  <si>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</si>
  <si>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</si>
  <si>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</si>
  <si>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</si>
  <si>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</si>
  <si>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</si>
  <si>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</si>
  <si>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</si>
  <si>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</si>
  <si>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</si>
  <si>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</si>
  <si>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</si>
  <si>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</si>
  <si>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</si>
  <si>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</si>
  <si>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</si>
  <si>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</si>
  <si>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</si>
  <si>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</si>
  <si>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</si>
  <si>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</si>
  <si>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</si>
  <si>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</si>
  <si>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</si>
  <si>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</si>
  <si>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</si>
  <si>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</si>
  <si>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</si>
  <si>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</si>
  <si>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</si>
  <si>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</si>
  <si>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</si>
  <si>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</si>
  <si>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</si>
  <si>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</si>
  <si>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</si>
  <si>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</si>
  <si>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</si>
  <si>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</si>
  <si>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</si>
  <si>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</si>
  <si>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</si>
  <si>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</si>
  <si>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</si>
  <si>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</si>
  <si>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</si>
  <si>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</si>
  <si>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</si>
  <si>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</si>
  <si>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</si>
  <si>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</si>
  <si>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</si>
  <si>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</si>
  <si>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</si>
  <si>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</si>
  <si>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</si>
  <si>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</si>
  <si>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</si>
  <si>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</si>
  <si>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</si>
  <si>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</si>
  <si>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</si>
  <si>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</si>
  <si>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</si>
  <si>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</si>
  <si>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</si>
  <si>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</si>
  <si>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</si>
  <si>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</si>
  <si>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</si>
  <si>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</si>
  <si>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</si>
  <si>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</si>
  <si>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</si>
  <si>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</si>
  <si>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</si>
  <si>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</si>
  <si>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</si>
  <si>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</si>
  <si>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</si>
  <si>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</si>
  <si>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</si>
  <si>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</si>
  <si>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</si>
  <si>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</si>
  <si>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</si>
  <si>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</si>
  <si>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</si>
  <si>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</si>
  <si>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</si>
  <si>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</si>
  <si>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</si>
  <si>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</si>
  <si>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</si>
  <si>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</si>
  <si>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</si>
  <si>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</si>
  <si>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</si>
  <si>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</si>
  <si>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</si>
  <si>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</si>
  <si>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</si>
  <si>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</si>
  <si>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</si>
  <si>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</si>
  <si>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</si>
  <si>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</si>
  <si>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</si>
  <si>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</si>
  <si>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</si>
  <si>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</si>
  <si>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</si>
  <si>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</si>
  <si>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</si>
  <si>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</si>
  <si>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</si>
  <si>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</si>
  <si>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</si>
  <si>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</si>
  <si>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</si>
  <si>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</si>
  <si>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</si>
  <si>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</si>
  <si>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</si>
  <si>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</si>
  <si>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</si>
  <si>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</si>
  <si>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</si>
  <si>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</si>
  <si>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</si>
  <si>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</si>
  <si>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</si>
  <si>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</si>
  <si>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</si>
  <si>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</si>
  <si>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</si>
  <si>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</si>
  <si>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</si>
  <si>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</si>
  <si>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</si>
  <si>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</si>
  <si>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</si>
  <si>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</si>
  <si>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</si>
  <si>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</si>
  <si>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</si>
  <si>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</si>
  <si>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</si>
  <si>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</si>
  <si>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</si>
  <si>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</si>
  <si>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</si>
  <si>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</si>
  <si>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</si>
  <si>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</si>
  <si>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</si>
  <si>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</si>
  <si>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</si>
  <si>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</si>
  <si>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</si>
  <si>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</si>
  <si>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</si>
  <si>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</si>
  <si>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</si>
  <si>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</si>
  <si>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</si>
  <si>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</si>
  <si>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</si>
  <si>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</si>
  <si>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</si>
  <si>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</si>
  <si>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</si>
  <si>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</si>
  <si>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</si>
  <si>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</si>
  <si>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</si>
  <si>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</si>
  <si>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</si>
  <si>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</si>
  <si>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</si>
  <si>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</si>
  <si>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</si>
  <si>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</si>
  <si>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</si>
  <si>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</si>
  <si>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</si>
  <si>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</si>
  <si>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</si>
  <si>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</si>
  <si>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</si>
  <si>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</si>
  <si>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</si>
  <si>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</si>
  <si>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</si>
  <si>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</si>
  <si>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</si>
  <si>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</si>
  <si>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</si>
  <si>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</si>
  <si>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</si>
  <si>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</si>
  <si>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</si>
  <si>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</si>
  <si>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</si>
  <si>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</si>
  <si>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</si>
  <si>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</si>
  <si>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</si>
  <si>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</si>
  <si>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</si>
  <si>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</si>
  <si>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</si>
  <si>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</si>
  <si>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</si>
  <si>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</si>
  <si>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</si>
  <si>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</si>
  <si>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</si>
  <si>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</si>
  <si>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</si>
  <si>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</si>
  <si>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</si>
  <si>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</si>
  <si>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</si>
  <si>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</si>
  <si>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</si>
  <si>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</si>
  <si>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</si>
  <si>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</si>
  <si>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</si>
  <si>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</si>
  <si>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</si>
  <si>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</si>
  <si>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</si>
  <si>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</si>
  <si>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</si>
  <si>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</si>
  <si>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</si>
  <si>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</si>
  <si>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</si>
  <si>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</si>
  <si>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</si>
  <si>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</si>
  <si>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</si>
  <si>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</si>
  <si>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</si>
  <si>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</si>
  <si>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</si>
  <si>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</si>
  <si>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</si>
  <si>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</si>
  <si>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</si>
  <si>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</si>
  <si>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</si>
  <si>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</si>
  <si>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</si>
  <si>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</si>
  <si>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</si>
  <si>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</si>
  <si>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</si>
  <si>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</si>
  <si>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</si>
  <si>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</si>
  <si>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</si>
  <si>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</si>
  <si>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</si>
  <si>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</si>
  <si>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</si>
  <si>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</si>
  <si>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</si>
  <si>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</si>
  <si>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</si>
  <si>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</si>
  <si>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</si>
  <si>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</si>
  <si>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</si>
  <si>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</si>
  <si>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</si>
  <si>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</si>
  <si>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</si>
  <si>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</si>
  <si>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</si>
  <si>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</si>
  <si>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</si>
  <si>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</si>
  <si>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</si>
  <si>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</si>
  <si>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</si>
  <si>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</si>
  <si>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</si>
  <si>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</si>
  <si>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</si>
  <si>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</si>
  <si>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</si>
  <si>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</si>
  <si>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</si>
  <si>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</si>
  <si>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</si>
  <si>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</si>
  <si>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</si>
  <si>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</si>
  <si>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</si>
  <si>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</si>
  <si>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</si>
  <si>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</si>
  <si>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</si>
  <si>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</si>
  <si>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</si>
  <si>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</si>
  <si>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</si>
  <si>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</si>
  <si>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</si>
  <si>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</si>
  <si>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</si>
  <si>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</si>
  <si>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</si>
  <si>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</si>
  <si>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</si>
  <si>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</si>
  <si>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</si>
  <si>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</si>
  <si>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</si>
  <si>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</si>
  <si>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</si>
  <si>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</si>
  <si>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</si>
  <si>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</si>
  <si>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</si>
  <si>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</si>
  <si>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</si>
  <si>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</si>
  <si>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</si>
  <si>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</si>
  <si>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</si>
  <si>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</si>
  <si>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</si>
  <si>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</si>
  <si>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</si>
  <si>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</si>
  <si>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</si>
  <si>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</si>
  <si>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</si>
  <si>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</si>
  <si>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</si>
  <si>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</si>
  <si>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</si>
  <si>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</si>
  <si>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</si>
  <si>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</si>
  <si>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</si>
  <si>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</si>
  <si>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</si>
  <si>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</si>
  <si>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</si>
  <si>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</si>
  <si>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</si>
  <si>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</si>
  <si>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</si>
  <si>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</si>
  <si>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</si>
  <si>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</si>
  <si>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</si>
  <si>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</si>
  <si>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</si>
  <si>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</si>
  <si>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</si>
  <si>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</si>
  <si>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</si>
  <si>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</si>
  <si>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</si>
  <si>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</si>
  <si>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</si>
  <si>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</si>
  <si>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</si>
  <si>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</si>
  <si>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</si>
  <si>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</si>
  <si>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</si>
  <si>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</si>
  <si>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</si>
  <si>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</si>
  <si>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</si>
  <si>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</si>
  <si>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</si>
  <si>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</si>
  <si>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</si>
  <si>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</si>
  <si>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</si>
  <si>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</si>
  <si>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</si>
  <si>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</si>
  <si>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</si>
  <si>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</si>
  <si>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</si>
  <si>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</si>
  <si>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</si>
  <si>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</si>
  <si>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</si>
  <si>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</si>
  <si>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</si>
  <si>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</si>
  <si>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</si>
  <si>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</si>
  <si>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</si>
  <si>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</si>
  <si>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</si>
  <si>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</si>
  <si>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</si>
  <si>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</si>
  <si>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</si>
  <si>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</si>
  <si>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</si>
  <si>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</si>
  <si>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</si>
  <si>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</si>
  <si>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</si>
  <si>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</si>
  <si>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</si>
  <si>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</si>
  <si>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</si>
  <si>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</si>
  <si>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</si>
  <si>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</si>
  <si>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</si>
  <si>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</si>
  <si>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</si>
  <si>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</si>
  <si>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</si>
  <si>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</si>
  <si>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</si>
  <si>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</si>
  <si>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</si>
  <si>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</si>
  <si>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</si>
  <si>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</si>
  <si>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</si>
  <si>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</si>
  <si>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</si>
  <si>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</si>
  <si>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</si>
  <si>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</si>
  <si>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</si>
  <si>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</si>
  <si>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</si>
  <si>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</si>
  <si>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</si>
  <si>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</si>
  <si>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</si>
  <si>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</si>
  <si>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</si>
  <si>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</si>
  <si>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</si>
  <si>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</si>
  <si>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</si>
  <si>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</si>
  <si>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</si>
  <si>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</si>
  <si>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</si>
  <si>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</si>
  <si>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</si>
  <si>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</si>
  <si>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</si>
  <si>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</si>
  <si>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</si>
  <si>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</si>
  <si>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</si>
  <si>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</si>
  <si>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</si>
  <si>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</si>
  <si>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</si>
  <si>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</si>
  <si>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</si>
  <si>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</si>
  <si>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</si>
  <si>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</si>
  <si>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</si>
  <si>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</si>
  <si>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</si>
  <si>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</si>
  <si>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</si>
  <si>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</si>
  <si>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</si>
  <si>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</si>
  <si>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</si>
  <si>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</si>
  <si>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</si>
  <si>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</si>
  <si>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</si>
  <si>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</si>
  <si>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</si>
  <si>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</si>
  <si>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</si>
  <si>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</si>
  <si>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</si>
  <si>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</si>
  <si>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</si>
  <si>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</si>
  <si>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</si>
  <si>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</si>
  <si>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</si>
  <si>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</si>
  <si>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</si>
  <si>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</si>
  <si>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</si>
  <si>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</si>
  <si>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</si>
  <si>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</si>
  <si>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</si>
  <si>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</si>
  <si>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</si>
  <si>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</si>
  <si>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</si>
  <si>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</si>
  <si>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</si>
  <si>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</si>
  <si>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</si>
  <si>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</si>
  <si>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</si>
  <si>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</si>
  <si>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</si>
  <si>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</si>
  <si>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</si>
  <si>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</si>
  <si>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</si>
  <si>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</si>
  <si>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</si>
  <si>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</si>
  <si>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</si>
  <si>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</si>
  <si>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</si>
  <si>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</si>
  <si>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</si>
  <si>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</si>
  <si>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</si>
  <si>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</si>
  <si>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</si>
  <si>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</si>
  <si>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</si>
  <si>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</si>
  <si>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</si>
  <si>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</si>
  <si>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</si>
  <si>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</si>
  <si>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</si>
  <si>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</si>
  <si>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</si>
  <si>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</si>
  <si>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</si>
  <si>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</si>
  <si>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</si>
  <si>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</si>
  <si>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</si>
  <si>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</si>
  <si>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</si>
  <si>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</si>
  <si>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</si>
  <si>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</si>
  <si>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</si>
  <si>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</si>
  <si>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</si>
  <si>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</si>
  <si>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</si>
  <si>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</si>
  <si>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</si>
  <si>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</si>
  <si>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</si>
  <si>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</si>
  <si>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</si>
  <si>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</si>
  <si>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</si>
  <si>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</si>
  <si>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</si>
  <si>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</si>
  <si>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</si>
  <si>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</si>
  <si>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</si>
  <si>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</si>
  <si>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</si>
  <si>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</si>
  <si>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</si>
  <si>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</si>
  <si>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</si>
  <si>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</si>
  <si>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</si>
  <si>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</si>
  <si>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</si>
  <si>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</si>
  <si>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</si>
  <si>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</si>
  <si>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</si>
  <si>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</si>
  <si>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</si>
  <si>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</si>
  <si>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</si>
  <si>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</si>
  <si>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</si>
  <si>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</si>
  <si>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</si>
  <si>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</si>
  <si>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</si>
  <si>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</si>
  <si>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</si>
  <si>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</si>
  <si>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</si>
  <si>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</si>
  <si>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</si>
  <si>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</si>
  <si>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</si>
  <si>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</si>
  <si>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</si>
  <si>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</si>
  <si>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</si>
  <si>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</si>
  <si>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</si>
  <si>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</si>
  <si>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</si>
  <si>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</si>
  <si>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</si>
  <si>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</si>
  <si>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</si>
  <si>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</si>
  <si>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</si>
  <si>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</si>
  <si>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</si>
  <si>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</si>
  <si>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</si>
  <si>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</si>
  <si>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</si>
  <si>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</si>
  <si>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</si>
  <si>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</si>
  <si>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</si>
  <si>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</si>
  <si>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</si>
  <si>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</si>
  <si>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</si>
  <si>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</si>
  <si>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</si>
  <si>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</si>
  <si>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</si>
  <si>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</si>
  <si>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</si>
  <si>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</si>
  <si>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</si>
  <si>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</si>
  <si>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</si>
  <si>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</si>
  <si>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</si>
  <si>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</si>
  <si>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</si>
  <si>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</si>
  <si>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</si>
  <si>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</si>
  <si>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</si>
  <si>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</si>
  <si>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</si>
  <si>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</si>
  <si>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</si>
  <si>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</si>
  <si>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</si>
  <si>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</si>
  <si>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</si>
  <si>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</si>
  <si>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</si>
  <si>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</si>
  <si>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</si>
  <si>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</si>
  <si>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</si>
  <si>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</si>
  <si>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</si>
  <si>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</si>
  <si>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</si>
  <si>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</si>
  <si>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</si>
  <si>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</si>
  <si>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</si>
  <si>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</si>
  <si>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</si>
  <si>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</si>
  <si>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</si>
  <si>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</si>
  <si>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</si>
  <si>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</si>
  <si>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</si>
  <si>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</si>
  <si>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</si>
  <si>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</si>
  <si>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</si>
  <si>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</si>
  <si>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</si>
  <si>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</si>
  <si>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</si>
  <si>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</si>
  <si>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</si>
  <si>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</si>
  <si>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</si>
  <si>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</si>
  <si>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</si>
  <si>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</si>
  <si>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</si>
  <si>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</si>
  <si>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</si>
  <si>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</si>
  <si>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</si>
  <si>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</si>
  <si>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</si>
  <si>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</si>
  <si>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</si>
  <si>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</si>
  <si>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</si>
  <si>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</si>
  <si>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</si>
  <si>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</si>
  <si>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</si>
  <si>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</si>
  <si>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</si>
  <si>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</si>
  <si>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</si>
  <si>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</si>
  <si>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</si>
  <si>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</si>
  <si>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</si>
  <si>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</si>
  <si>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</si>
  <si>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</si>
  <si>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</si>
  <si>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</si>
  <si>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</si>
  <si>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</si>
  <si>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</si>
  <si>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</si>
  <si>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</si>
  <si>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</si>
  <si>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</si>
  <si>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</si>
  <si>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</si>
  <si>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</si>
  <si>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</si>
  <si>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</si>
  <si>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</si>
  <si>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</si>
  <si>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</si>
  <si>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</si>
  <si>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</si>
  <si>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</si>
  <si>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</si>
  <si>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</si>
  <si>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</si>
  <si>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</si>
  <si>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</si>
  <si>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</si>
  <si>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</si>
  <si>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</si>
  <si>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</si>
  <si>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</si>
  <si>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</si>
  <si>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</si>
  <si>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</si>
  <si>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</si>
  <si>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</si>
  <si>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</si>
  <si>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</si>
  <si>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</si>
  <si>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</si>
  <si>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</si>
  <si>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</si>
  <si>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</si>
  <si>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</si>
  <si>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</si>
  <si>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</si>
  <si>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</si>
  <si>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</si>
  <si>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</si>
  <si>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</si>
  <si>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</si>
  <si>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</si>
  <si>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</si>
  <si>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</si>
  <si>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</si>
  <si>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</si>
  <si>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</si>
  <si>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</si>
  <si>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</si>
  <si>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</si>
  <si>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</si>
  <si>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</si>
  <si>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</si>
  <si>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</si>
  <si>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</si>
  <si>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</si>
  <si>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</si>
  <si>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</si>
  <si>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</si>
  <si>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</si>
  <si>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</si>
  <si>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</si>
  <si>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</si>
  <si>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</si>
  <si>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</si>
  <si>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</si>
  <si>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</si>
  <si>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</si>
  <si>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</si>
  <si>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</si>
  <si>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</si>
  <si>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</si>
  <si>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</si>
  <si>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</si>
  <si>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</si>
  <si>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</si>
  <si>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</si>
  <si>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</si>
  <si>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</si>
  <si>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</si>
  <si>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</si>
  <si>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</si>
  <si>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</si>
  <si>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</si>
  <si>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</si>
  <si>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</si>
  <si>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</si>
  <si>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</si>
  <si>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</si>
  <si>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</si>
  <si>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</si>
  <si>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</si>
  <si>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</si>
  <si>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</si>
  <si>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</si>
  <si>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</si>
  <si>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</si>
  <si>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</si>
  <si>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</si>
  <si>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</si>
  <si>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</si>
  <si>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</si>
  <si>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</si>
  <si>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</si>
  <si>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</si>
  <si>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</si>
  <si>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</si>
  <si>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</si>
  <si>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</si>
  <si>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</si>
  <si>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</si>
  <si>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</si>
  <si>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</si>
  <si>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</si>
  <si>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</si>
  <si>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</si>
  <si>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</si>
  <si>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</si>
  <si>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</si>
  <si>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</si>
  <si>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</si>
  <si>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</si>
  <si>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</si>
  <si>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</si>
  <si>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</si>
  <si>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</si>
  <si>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</si>
  <si>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</si>
  <si>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</si>
  <si>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</si>
  <si>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</si>
  <si>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</si>
  <si>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</si>
  <si>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</si>
  <si>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</si>
  <si>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</si>
  <si>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</si>
  <si>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</si>
  <si>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</si>
  <si>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</si>
  <si>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</si>
  <si>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</si>
  <si>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</si>
  <si>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</si>
  <si>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</si>
  <si>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</si>
  <si>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</si>
  <si>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</si>
  <si>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</si>
  <si>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</si>
  <si>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</si>
  <si>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</si>
  <si>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</si>
  <si>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</si>
  <si>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</si>
  <si>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</si>
  <si>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</si>
  <si>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</si>
  <si>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</si>
  <si>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</si>
  <si>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</si>
  <si>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</si>
  <si>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</si>
  <si>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</si>
  <si>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</si>
  <si>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</si>
  <si>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</si>
  <si>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</si>
  <si>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</si>
  <si>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</si>
  <si>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</si>
  <si>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</si>
  <si>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</si>
  <si>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</si>
  <si>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</si>
  <si>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</si>
  <si>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</si>
  <si>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</si>
  <si>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</si>
  <si>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</si>
  <si>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</si>
  <si>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</si>
  <si>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</si>
  <si>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</si>
  <si>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</si>
  <si>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</si>
  <si>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</si>
  <si>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</si>
  <si>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</si>
  <si>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</si>
  <si>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</si>
  <si>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</si>
  <si>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</si>
  <si>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</si>
  <si>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</si>
  <si>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</si>
  <si>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</si>
  <si>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</si>
  <si>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</si>
  <si>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</si>
  <si>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</si>
  <si>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</si>
  <si>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</si>
  <si>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</si>
  <si>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</si>
  <si>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</si>
  <si>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</si>
  <si>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</si>
  <si>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</si>
  <si>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</si>
  <si>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</si>
  <si>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</si>
  <si>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</si>
  <si>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</si>
  <si>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</si>
  <si>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</si>
  <si>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</si>
  <si>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</si>
  <si>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</si>
  <si>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</si>
  <si>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</si>
  <si>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</si>
  <si>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</si>
  <si>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</si>
  <si>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</si>
  <si>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</si>
  <si>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</si>
  <si>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</si>
  <si>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</si>
  <si>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</si>
  <si>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</si>
  <si>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</si>
  <si>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</si>
  <si>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</si>
  <si>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</si>
  <si>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</si>
  <si>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</si>
  <si>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</si>
  <si>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</si>
  <si>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</si>
  <si>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</si>
  <si>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</si>
  <si>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</si>
  <si>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</si>
  <si>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</si>
  <si>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</si>
  <si>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</si>
  <si>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</si>
  <si>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</si>
  <si>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</si>
  <si>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</si>
  <si>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</si>
  <si>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</si>
  <si>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</si>
  <si>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</si>
  <si>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</si>
  <si>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</si>
  <si>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</si>
  <si>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</si>
  <si>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</si>
  <si>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</si>
  <si>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</si>
  <si>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</si>
  <si>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</si>
  <si>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</si>
  <si>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</si>
  <si>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</si>
  <si>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</si>
  <si>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</si>
  <si>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</si>
  <si>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</si>
  <si>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</si>
  <si>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</si>
  <si>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</si>
  <si>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</si>
  <si>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</si>
  <si>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</si>
  <si>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</si>
  <si>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</si>
  <si>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</si>
  <si>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</si>
  <si>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</si>
  <si>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</si>
  <si>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</si>
  <si>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</si>
  <si>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</si>
  <si>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</si>
  <si>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</si>
  <si>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</si>
  <si>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</si>
  <si>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</si>
  <si>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</si>
  <si>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</si>
  <si>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</si>
  <si>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</si>
  <si>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</si>
  <si>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</si>
  <si>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</si>
  <si>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</si>
  <si>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</si>
  <si>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</si>
  <si>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</si>
  <si>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</si>
  <si>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</si>
  <si>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</si>
  <si>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</si>
  <si>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</si>
  <si>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</si>
  <si>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</si>
  <si>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</si>
  <si>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</si>
  <si>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</si>
  <si>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</si>
  <si>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</si>
  <si>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</si>
  <si>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</si>
  <si>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</si>
  <si>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</si>
  <si>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</si>
  <si>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</si>
  <si>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</si>
  <si>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</si>
  <si>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</si>
  <si>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</si>
  <si>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</si>
  <si>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</si>
  <si>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</si>
  <si>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</si>
  <si>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</si>
  <si>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</si>
  <si>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</si>
  <si>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</si>
  <si>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</si>
  <si>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</si>
  <si>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</si>
  <si>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</si>
  <si>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</si>
  <si>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</si>
  <si>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</si>
  <si>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</si>
  <si>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</si>
  <si>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</si>
  <si>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</si>
  <si>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</si>
  <si>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</si>
  <si>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</si>
  <si>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</si>
  <si>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</si>
  <si>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</si>
  <si>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</si>
  <si>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</si>
  <si>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</si>
  <si>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</si>
  <si>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</si>
  <si>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</si>
  <si>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</si>
  <si>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</si>
  <si>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</si>
  <si>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</si>
  <si>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</si>
  <si>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</si>
  <si>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</si>
  <si>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</si>
  <si>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</si>
  <si>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</si>
  <si>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</si>
  <si>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</si>
  <si>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</si>
  <si>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</si>
  <si>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</si>
  <si>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</si>
  <si>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</si>
  <si>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</si>
  <si>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</si>
  <si>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</si>
  <si>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</si>
  <si>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</si>
  <si>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</si>
  <si>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</si>
  <si>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</si>
  <si>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</si>
  <si>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</si>
  <si>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</si>
  <si>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</si>
  <si>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</si>
  <si>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</si>
  <si>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</si>
  <si>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</si>
  <si>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</si>
  <si>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</si>
  <si>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</si>
  <si>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</si>
  <si>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</si>
  <si>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</si>
  <si>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</si>
  <si>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</si>
  <si>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</si>
  <si>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</si>
  <si>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</si>
  <si>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</si>
  <si>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</si>
  <si>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</si>
  <si>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</si>
  <si>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</si>
  <si>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</si>
  <si>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</si>
  <si>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</si>
  <si>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</si>
  <si>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</si>
  <si>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</si>
  <si>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</si>
  <si>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</si>
  <si>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</si>
  <si>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</si>
  <si>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</si>
  <si>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</si>
  <si>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</si>
  <si>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</si>
  <si>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</si>
  <si>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</si>
  <si>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</si>
  <si>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</si>
  <si>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</si>
  <si>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</si>
  <si>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</si>
  <si>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</si>
  <si>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</si>
  <si>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</si>
  <si>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</si>
  <si>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</si>
  <si>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</si>
  <si>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</si>
  <si>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</si>
  <si>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</si>
  <si>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</si>
  <si>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</si>
  <si>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</si>
  <si>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</si>
  <si>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</si>
  <si>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</si>
  <si>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</si>
  <si>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</si>
  <si>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</si>
  <si>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</si>
  <si>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</si>
  <si>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</si>
  <si>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</si>
  <si>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</si>
  <si>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</si>
  <si>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</si>
  <si>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</si>
  <si>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</si>
  <si>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</si>
  <si>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</si>
  <si>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</si>
  <si>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</si>
  <si>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</si>
  <si>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</si>
  <si>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</si>
  <si>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</si>
  <si>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</si>
  <si>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</si>
  <si>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</si>
  <si>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</si>
  <si>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</si>
  <si>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</si>
  <si>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</si>
  <si>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</si>
  <si>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</si>
  <si>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</si>
  <si>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</si>
  <si>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</si>
  <si>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</si>
  <si>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</si>
  <si>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</si>
  <si>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</si>
  <si>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</si>
  <si>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</si>
  <si>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</si>
  <si>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</si>
  <si>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</si>
  <si>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</si>
  <si>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</si>
  <si>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</si>
  <si>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</si>
  <si>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</si>
  <si>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</si>
  <si>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</si>
  <si>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</si>
  <si>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</si>
  <si>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</si>
  <si>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</si>
  <si>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</si>
  <si>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</si>
  <si>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</si>
  <si>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</si>
  <si>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</si>
  <si>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</si>
  <si>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</si>
  <si>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</si>
  <si>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</si>
  <si>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</si>
  <si>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</si>
  <si>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</si>
  <si>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</si>
  <si>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</si>
  <si>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</si>
  <si>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</si>
  <si>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</si>
  <si>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</si>
  <si>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</si>
  <si>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</si>
  <si>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</si>
  <si>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</si>
  <si>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</si>
  <si>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</si>
  <si>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</si>
  <si>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</si>
  <si>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</si>
  <si>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</si>
  <si>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</si>
  <si>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</si>
  <si>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</si>
  <si>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</si>
  <si>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</si>
  <si>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</si>
  <si>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</si>
  <si>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</si>
  <si>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</si>
  <si>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</si>
  <si>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</si>
  <si>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</si>
  <si>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</si>
  <si>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</si>
  <si>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</si>
  <si>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</si>
  <si>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</si>
  <si>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</si>
  <si>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</si>
  <si>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</si>
  <si>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</si>
  <si>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</si>
  <si>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</si>
  <si>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</si>
  <si>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</si>
  <si>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</si>
  <si>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</si>
  <si>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</si>
  <si>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</si>
  <si>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</si>
  <si>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</si>
  <si>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</si>
  <si>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</si>
  <si>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</si>
  <si>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</si>
  <si>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</si>
  <si>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</si>
  <si>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</si>
  <si>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</si>
  <si>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</si>
  <si>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</si>
  <si>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</si>
  <si>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</si>
  <si>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</si>
  <si>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</si>
  <si>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</si>
  <si>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</si>
  <si>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</si>
  <si>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</si>
  <si>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</si>
  <si>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</si>
  <si>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</si>
  <si>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</si>
  <si>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</si>
  <si>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</si>
  <si>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</si>
  <si>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</si>
  <si>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</si>
  <si>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</si>
  <si>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</si>
  <si>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</si>
  <si>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</si>
  <si>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</si>
  <si>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</si>
  <si>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</si>
  <si>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</si>
  <si>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</si>
  <si>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</si>
  <si>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</si>
  <si>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</si>
  <si>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</si>
  <si>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</si>
  <si>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</si>
  <si>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</si>
  <si>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</si>
  <si>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</si>
  <si>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</si>
  <si>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</si>
  <si>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</si>
  <si>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</si>
  <si>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</si>
  <si>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</si>
  <si>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</si>
  <si>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</si>
  <si>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</si>
  <si>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</si>
  <si>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</si>
  <si>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</si>
  <si>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</si>
  <si>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</si>
  <si>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</si>
  <si>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</si>
  <si>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</si>
  <si>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</si>
  <si>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</si>
  <si>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</si>
  <si>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</si>
  <si>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</si>
  <si>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</si>
  <si>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</si>
  <si>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</si>
  <si>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</si>
  <si>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</si>
  <si>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</si>
  <si>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</si>
  <si>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</si>
  <si>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</si>
  <si>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</si>
  <si>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</si>
  <si>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</si>
  <si>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</si>
  <si>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</si>
  <si>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</si>
  <si>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</si>
  <si>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</si>
  <si>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</si>
  <si>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</si>
  <si>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</si>
  <si>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</si>
  <si>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</si>
  <si>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</si>
  <si>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</si>
  <si>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</si>
  <si>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</si>
  <si>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</si>
  <si>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</si>
  <si>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</si>
  <si>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</si>
  <si>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</si>
  <si>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</si>
  <si>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</si>
  <si>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</si>
  <si>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</si>
  <si>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</si>
  <si>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</si>
  <si>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</si>
  <si>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</si>
  <si>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</si>
  <si>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</si>
  <si>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</si>
  <si>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</si>
  <si>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</si>
  <si>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</si>
  <si>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</si>
  <si>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</si>
  <si>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</si>
  <si>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</si>
  <si>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</si>
  <si>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</si>
  <si>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</si>
  <si>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</si>
  <si>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</si>
  <si>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</si>
  <si>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</si>
  <si>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</si>
  <si>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</si>
  <si>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</si>
  <si>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</si>
  <si>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</si>
  <si>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</si>
  <si>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</si>
  <si>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</si>
  <si>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</si>
  <si>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</si>
  <si>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</si>
  <si>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</si>
  <si>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</si>
  <si>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</si>
  <si>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</si>
  <si>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</si>
  <si>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</si>
  <si>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</si>
  <si>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</si>
  <si>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</si>
  <si>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</si>
  <si>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</si>
  <si>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</si>
  <si>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</si>
  <si>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</si>
  <si>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</si>
  <si>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</si>
  <si>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</si>
  <si>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</si>
  <si>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</si>
  <si>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</si>
  <si>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</si>
  <si>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</si>
  <si>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</si>
  <si>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</si>
  <si>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</si>
  <si>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</si>
  <si>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</si>
  <si>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</si>
  <si>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</si>
  <si>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</si>
  <si>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</si>
  <si>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</si>
  <si>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</si>
  <si>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</si>
  <si>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</si>
  <si>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</si>
  <si>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</si>
  <si>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</si>
  <si>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</si>
  <si>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</si>
  <si>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</si>
  <si>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</si>
  <si>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</si>
  <si>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</si>
  <si>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</si>
  <si>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</si>
  <si>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</si>
  <si>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</si>
  <si>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</si>
  <si>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</si>
  <si>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</si>
  <si>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</si>
  <si>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</si>
  <si>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</si>
  <si>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</si>
  <si>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</si>
  <si>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</si>
  <si>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</si>
  <si>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</si>
  <si>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</si>
  <si>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</si>
  <si>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</si>
  <si>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</si>
  <si>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</si>
  <si>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</si>
  <si>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</si>
  <si>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</si>
  <si>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</si>
  <si>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</si>
  <si>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</si>
  <si>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</si>
  <si>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</si>
  <si>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</si>
  <si>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</si>
  <si>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</si>
  <si>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</si>
  <si>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</si>
  <si>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</si>
  <si>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</si>
  <si>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</si>
  <si>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</si>
  <si>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</si>
  <si>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</si>
  <si>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</si>
  <si>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</si>
  <si>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</si>
  <si>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</si>
  <si>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</si>
  <si>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</si>
  <si>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</si>
  <si>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</si>
  <si>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</si>
  <si>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</si>
  <si>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</si>
  <si>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</si>
  <si>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</si>
  <si>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</si>
  <si>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</si>
  <si>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</si>
  <si>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</si>
  <si>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</si>
  <si>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</si>
  <si>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</si>
  <si>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</si>
  <si>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</si>
  <si>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</si>
  <si>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</si>
  <si>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</si>
  <si>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</si>
  <si>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</si>
  <si>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</si>
  <si>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</si>
  <si>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</si>
  <si>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</si>
  <si>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</si>
  <si>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</si>
  <si>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</si>
  <si>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</si>
  <si>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</si>
  <si>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</si>
  <si>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</si>
  <si>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</si>
  <si>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</si>
  <si>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</si>
  <si>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</si>
  <si>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</si>
  <si>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</si>
  <si>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</si>
  <si>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</si>
  <si>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</si>
  <si>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</si>
  <si>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</si>
  <si>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</si>
  <si>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</si>
  <si>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</si>
  <si>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</si>
  <si>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</si>
  <si>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</si>
  <si>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</si>
  <si>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</si>
  <si>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</si>
  <si>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</si>
  <si>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</si>
  <si>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</si>
  <si>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</si>
  <si>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</si>
  <si>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</si>
  <si>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</si>
  <si>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</si>
  <si>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</si>
  <si>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</si>
  <si>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</si>
  <si>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</si>
  <si>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</si>
  <si>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</si>
  <si>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</si>
  <si>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</si>
  <si>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</si>
  <si>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</si>
  <si>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</si>
  <si>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</si>
  <si>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</si>
  <si>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</si>
  <si>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</si>
  <si>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</si>
  <si>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</si>
  <si>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</si>
  <si>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</si>
  <si>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</si>
  <si>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</si>
  <si>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</si>
  <si>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</si>
  <si>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</si>
  <si>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</si>
  <si>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</si>
  <si>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</si>
  <si>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</si>
  <si>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</si>
  <si>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</si>
  <si>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</si>
  <si>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</si>
  <si>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</si>
  <si>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</si>
  <si>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</si>
  <si>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</si>
  <si>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</si>
  <si>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</si>
  <si>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</si>
  <si>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</si>
  <si>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</si>
  <si>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</si>
  <si>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</si>
  <si>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</si>
  <si>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</si>
  <si>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</si>
  <si>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</si>
  <si>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</si>
  <si>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</si>
  <si>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</si>
  <si>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</si>
  <si>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</si>
  <si>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</si>
  <si>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</si>
  <si>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</si>
  <si>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</si>
  <si>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</si>
  <si>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</si>
  <si>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</si>
  <si>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</si>
  <si>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</si>
  <si>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</si>
  <si>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</si>
  <si>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</si>
  <si>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</si>
  <si>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</si>
  <si>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</si>
  <si>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</si>
  <si>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</si>
  <si>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</si>
  <si>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</si>
  <si>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</si>
  <si>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</si>
  <si>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</si>
  <si>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</si>
  <si>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</si>
  <si>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</si>
  <si>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</si>
  <si>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</si>
  <si>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</si>
  <si>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</si>
  <si>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</si>
  <si>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</si>
  <si>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</si>
  <si>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</si>
  <si>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</si>
  <si>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</si>
  <si>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</si>
  <si>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</si>
  <si>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</si>
  <si>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</si>
  <si>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</si>
  <si>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</si>
  <si>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</si>
  <si>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</si>
  <si>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</si>
  <si>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</si>
  <si>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</si>
  <si>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</si>
  <si>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</si>
  <si>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</si>
  <si>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</si>
  <si>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</si>
  <si>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</si>
  <si>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</si>
  <si>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</si>
  <si>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</si>
  <si>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</si>
  <si>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</si>
  <si>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</si>
  <si>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</si>
  <si>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</si>
  <si>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</si>
  <si>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</si>
  <si>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</si>
  <si>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</si>
  <si>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</si>
  <si>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</si>
  <si>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</si>
  <si>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</si>
  <si>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</si>
  <si>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</si>
  <si>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</si>
  <si>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</si>
  <si>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</si>
  <si>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</si>
  <si>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</si>
  <si>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</si>
  <si>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</si>
  <si>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</si>
  <si>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</si>
  <si>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</si>
  <si>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</si>
  <si>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</si>
  <si>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</si>
  <si>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</si>
  <si>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</si>
  <si>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</si>
  <si>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</si>
  <si>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</si>
  <si>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</si>
  <si>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</si>
  <si>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</si>
  <si>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</si>
  <si>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</si>
  <si>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</si>
  <si>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</si>
  <si>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</si>
  <si>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</si>
  <si>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</si>
  <si>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</si>
  <si>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</si>
  <si>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</si>
  <si>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</si>
  <si>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</si>
  <si>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</si>
  <si>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</si>
  <si>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</si>
  <si>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</si>
  <si>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</si>
  <si>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</si>
  <si>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</si>
  <si>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</si>
  <si>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</si>
  <si>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</si>
  <si>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</si>
  <si>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</si>
  <si>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</si>
  <si>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</si>
  <si>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</si>
  <si>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</si>
  <si>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</si>
  <si>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</si>
  <si>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</si>
  <si>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</si>
  <si>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</si>
  <si>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</si>
  <si>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</si>
  <si>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</si>
  <si>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</si>
  <si>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</si>
  <si>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</si>
  <si>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</si>
  <si>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</si>
  <si>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</si>
  <si>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</si>
  <si>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</si>
  <si>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</si>
  <si>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</si>
  <si>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</si>
  <si>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</si>
  <si>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</si>
  <si>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</si>
  <si>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</si>
  <si>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</si>
  <si>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</si>
  <si>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</si>
  <si>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</si>
  <si>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</si>
  <si>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</si>
  <si>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</si>
  <si>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</si>
  <si>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</si>
  <si>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</si>
  <si>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</si>
  <si>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</si>
  <si>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</si>
  <si>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</si>
  <si>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</si>
  <si>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</si>
  <si>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</si>
  <si>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</si>
  <si>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</si>
  <si>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</si>
  <si>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</si>
  <si>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</si>
  <si>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</si>
  <si>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</si>
  <si>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</si>
  <si>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</si>
  <si>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</si>
  <si>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</si>
  <si>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</si>
  <si>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</si>
  <si>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</si>
  <si>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</si>
  <si>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</si>
  <si>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</si>
  <si>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</si>
  <si>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</si>
  <si>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</si>
  <si>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</si>
  <si>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</si>
  <si>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</si>
  <si>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</si>
  <si>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</si>
  <si>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</si>
  <si>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</si>
  <si>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</si>
  <si>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</si>
  <si>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</si>
  <si>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</si>
  <si>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</si>
  <si>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</si>
  <si>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</si>
  <si>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</si>
  <si>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</si>
  <si>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</si>
  <si>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</si>
  <si>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</si>
  <si>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</si>
  <si>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</si>
  <si>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</si>
  <si>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</si>
  <si>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</si>
  <si>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</si>
  <si>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</si>
  <si>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</si>
  <si>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</si>
  <si>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</si>
  <si>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</si>
  <si>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</si>
  <si>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</si>
  <si>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</si>
  <si>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</si>
  <si>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</si>
  <si>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</si>
  <si>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</si>
  <si>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</si>
  <si>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</si>
  <si>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</si>
  <si>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</si>
  <si>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</si>
  <si>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</si>
  <si>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</si>
  <si>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</si>
  <si>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</si>
  <si>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</si>
  <si>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</si>
  <si>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</si>
  <si>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</si>
  <si>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</si>
  <si>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</si>
  <si>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</si>
  <si>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</si>
  <si>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</si>
  <si>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</si>
  <si>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</si>
  <si>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</si>
  <si>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</si>
  <si>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</si>
  <si>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</si>
  <si>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</si>
  <si>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</si>
  <si>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</si>
  <si>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</si>
  <si>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</si>
  <si>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</si>
  <si>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</si>
  <si>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</si>
  <si>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</si>
  <si>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</si>
  <si>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</si>
  <si>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</si>
  <si>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</si>
  <si>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</si>
  <si>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</si>
  <si>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</si>
  <si>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</si>
  <si>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</si>
  <si>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</si>
  <si>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</si>
  <si>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</si>
  <si>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</si>
  <si>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</si>
  <si>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</si>
  <si>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</si>
  <si>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</si>
  <si>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</si>
  <si>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</si>
  <si>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</si>
  <si>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</si>
  <si>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</si>
  <si>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</si>
  <si>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</si>
  <si>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</si>
  <si>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</si>
  <si>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</si>
  <si>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</si>
  <si>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</si>
  <si>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</si>
  <si>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</si>
  <si>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</si>
  <si>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</si>
  <si>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</si>
  <si>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</si>
  <si>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</si>
  <si>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</si>
  <si>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</si>
  <si>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</si>
  <si>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</si>
  <si>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</si>
  <si>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</si>
  <si>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</si>
  <si>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</si>
  <si>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</si>
  <si>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</si>
  <si>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</si>
  <si>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</si>
  <si>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</si>
  <si>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</si>
  <si>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</si>
  <si>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</si>
  <si>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</si>
  <si>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</si>
  <si>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</si>
  <si>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</si>
  <si>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</si>
  <si>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</si>
  <si>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</si>
  <si>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</si>
  <si>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</si>
  <si>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</si>
  <si>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</si>
  <si>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</si>
  <si>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</si>
  <si>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</si>
  <si>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</si>
  <si>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</si>
  <si>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</si>
  <si>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</si>
  <si>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</si>
  <si>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</si>
  <si>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</si>
  <si>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</si>
  <si>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</si>
  <si>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</si>
  <si>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</si>
  <si>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</si>
  <si>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</si>
  <si>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</si>
  <si>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</si>
  <si>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</si>
  <si>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</si>
  <si>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</si>
  <si>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</si>
  <si>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</si>
  <si>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</si>
  <si>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</si>
  <si>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</si>
  <si>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</si>
  <si>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</si>
  <si>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</si>
  <si>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</si>
  <si>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</si>
  <si>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</si>
  <si>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</si>
  <si>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</si>
  <si>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</si>
  <si>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</si>
  <si>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</si>
  <si>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</si>
  <si>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</si>
  <si>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</si>
  <si>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</si>
  <si>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</si>
  <si>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</si>
  <si>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</si>
  <si>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</si>
  <si>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</si>
  <si>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</si>
  <si>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</si>
  <si>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</si>
  <si>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</si>
  <si>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</si>
  <si>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</si>
  <si>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</si>
  <si>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</si>
  <si>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</si>
  <si>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</si>
  <si>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</si>
  <si>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</si>
  <si>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</si>
  <si>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</si>
  <si>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</si>
  <si>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</si>
  <si>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</si>
  <si>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</si>
  <si>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</si>
  <si>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</si>
  <si>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</si>
  <si>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</si>
  <si>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</si>
  <si>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</si>
  <si>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</si>
  <si>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</si>
  <si>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</si>
  <si>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</si>
  <si>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</si>
  <si>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</si>
  <si>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</si>
  <si>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</si>
  <si>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</si>
  <si>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</si>
  <si>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</si>
  <si>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</si>
  <si>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</si>
  <si>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</si>
  <si>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</si>
  <si>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</si>
  <si>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</si>
  <si>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</si>
  <si>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</si>
  <si>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</si>
  <si>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</si>
  <si>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</si>
  <si>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</si>
  <si>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</si>
  <si>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</si>
  <si>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</si>
  <si>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</si>
  <si>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</si>
  <si>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</si>
  <si>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</si>
  <si>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</si>
  <si>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</si>
  <si>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</si>
  <si>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</si>
  <si>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</si>
  <si>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</si>
  <si>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</si>
  <si>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</si>
  <si>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</si>
  <si>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</si>
  <si>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</si>
  <si>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</si>
  <si>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</si>
  <si>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</si>
  <si>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</si>
  <si>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</si>
  <si>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</si>
  <si>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</si>
  <si>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</si>
  <si>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</si>
  <si>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</si>
  <si>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</si>
  <si>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</si>
  <si>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</si>
  <si>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</si>
  <si>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</si>
  <si>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</si>
  <si>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</si>
  <si>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</si>
  <si>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</si>
  <si>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</si>
  <si>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</si>
  <si>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</si>
  <si>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</si>
  <si>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</si>
  <si>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</si>
  <si>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</si>
  <si>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</si>
  <si>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</si>
  <si>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</si>
  <si>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</si>
  <si>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</si>
  <si>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</si>
  <si>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</si>
  <si>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</si>
  <si>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</si>
  <si>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</si>
  <si>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</si>
  <si>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</si>
  <si>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</si>
  <si>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</si>
  <si>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</si>
  <si>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</si>
  <si>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</si>
  <si>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</si>
  <si>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</si>
  <si>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</si>
  <si>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</si>
  <si>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</si>
  <si>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</si>
  <si>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</si>
  <si>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</si>
  <si>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</si>
  <si>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</si>
  <si>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</si>
  <si>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</si>
  <si>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</si>
  <si>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</si>
  <si>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</si>
  <si>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</si>
  <si>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</si>
  <si>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</si>
  <si>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</si>
  <si>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</si>
  <si>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</si>
  <si>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</si>
  <si>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</si>
  <si>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</si>
  <si>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</si>
  <si>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</si>
  <si>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</si>
  <si>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</si>
  <si>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</si>
  <si>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</si>
  <si>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</si>
  <si>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</si>
  <si>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</si>
  <si>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</si>
  <si>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</si>
  <si>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</si>
  <si>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</si>
  <si>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</si>
  <si>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</si>
  <si>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</si>
  <si>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</si>
  <si>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</si>
  <si>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</si>
  <si>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</si>
  <si>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</si>
  <si>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</si>
  <si>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</si>
  <si>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</si>
  <si>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</si>
  <si>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</si>
  <si>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</si>
  <si>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</si>
  <si>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</si>
  <si>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</si>
  <si>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</si>
  <si>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</si>
  <si>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</si>
  <si>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</si>
  <si>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</si>
  <si>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</si>
  <si>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</si>
  <si>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</si>
  <si>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</si>
  <si>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</si>
  <si>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</si>
  <si>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</si>
  <si>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</si>
  <si>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</si>
  <si>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</si>
  <si>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</si>
  <si>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</si>
  <si>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</si>
  <si>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</si>
  <si>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</si>
  <si>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</si>
  <si>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</si>
  <si>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</si>
  <si>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</si>
  <si>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</si>
  <si>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</si>
  <si>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</si>
  <si>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</si>
  <si>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</si>
  <si>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</si>
  <si>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</si>
  <si>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</si>
  <si>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</si>
  <si>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</si>
  <si>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</si>
  <si>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</si>
  <si>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</si>
  <si>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</si>
  <si>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</si>
  <si>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</si>
  <si>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</si>
  <si>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</si>
  <si>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</si>
  <si>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</si>
  <si>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</si>
  <si>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</si>
  <si>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</si>
  <si>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</si>
  <si>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</si>
  <si>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</si>
  <si>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</si>
  <si>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</si>
  <si>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</si>
  <si>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</si>
  <si>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</si>
  <si>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</si>
  <si>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</si>
  <si>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</si>
  <si>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</si>
  <si>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</si>
  <si>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</si>
  <si>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</si>
  <si>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</si>
  <si>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</si>
  <si>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</si>
  <si>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</si>
  <si>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</si>
  <si>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</si>
  <si>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</si>
  <si>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</si>
  <si>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</si>
  <si>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</si>
  <si>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</si>
  <si>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</si>
  <si>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</si>
  <si>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</si>
  <si>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</si>
  <si>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</si>
  <si>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</si>
  <si>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</si>
  <si>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</si>
  <si>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</si>
  <si>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</si>
  <si>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</si>
  <si>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</si>
  <si>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</si>
  <si>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</si>
  <si>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</si>
  <si>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</si>
  <si>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</si>
  <si>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</si>
  <si>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</si>
  <si>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</si>
  <si>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</si>
  <si>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</si>
  <si>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</si>
  <si>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</si>
  <si>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</si>
  <si>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</si>
  <si>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</si>
  <si>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</si>
  <si>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</si>
  <si>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</si>
  <si>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</si>
  <si>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</si>
  <si>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</si>
  <si>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</si>
  <si>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</si>
  <si>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</si>
  <si>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</si>
  <si>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</si>
  <si>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</si>
  <si>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</si>
  <si>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</si>
  <si>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</si>
  <si>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</si>
  <si>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</si>
  <si>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</si>
  <si>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</si>
  <si>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</si>
  <si>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</si>
  <si>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</si>
  <si>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</si>
  <si>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</si>
  <si>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</si>
  <si>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</si>
  <si>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</si>
  <si>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</si>
  <si>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</si>
  <si>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</si>
  <si>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</si>
  <si>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</si>
  <si>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</si>
  <si>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</si>
  <si>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</si>
  <si>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</si>
  <si>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</si>
  <si>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</si>
  <si>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</si>
  <si>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</si>
  <si>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</si>
  <si>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</si>
  <si>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</si>
  <si>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</si>
  <si>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</si>
  <si>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</si>
  <si>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</si>
  <si>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</si>
  <si>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</si>
  <si>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</si>
  <si>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</si>
  <si>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</si>
  <si>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</si>
  <si>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</si>
  <si>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</si>
  <si>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</si>
  <si>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</si>
  <si>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</si>
  <si>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</si>
  <si>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</si>
  <si>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</si>
  <si>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</si>
  <si>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</si>
  <si>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</si>
  <si>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</si>
  <si>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</si>
  <si>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</si>
  <si>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</si>
  <si>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</si>
  <si>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</si>
  <si>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</si>
  <si>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</si>
  <si>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</si>
  <si>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</si>
  <si>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</si>
  <si>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</si>
  <si>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</si>
  <si>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</si>
  <si>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</si>
  <si>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</si>
  <si>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</si>
  <si>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</si>
  <si>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</si>
  <si>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</si>
  <si>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</si>
  <si>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</si>
  <si>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</si>
  <si>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</si>
  <si>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</si>
  <si>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</si>
  <si>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</si>
  <si>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</si>
  <si>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</si>
  <si>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</si>
  <si>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</si>
  <si>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</si>
  <si>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</si>
  <si>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</si>
  <si>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</si>
  <si>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</si>
  <si>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</si>
  <si>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</si>
  <si>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</si>
  <si>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</si>
  <si>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</si>
  <si>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</si>
  <si>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</si>
  <si>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</si>
  <si>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</si>
  <si>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</si>
  <si>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</si>
  <si>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</si>
  <si>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</si>
  <si>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</si>
  <si>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</si>
  <si>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</si>
  <si>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</si>
  <si>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</si>
  <si>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</si>
  <si>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</si>
  <si>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</si>
  <si>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</si>
  <si>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</si>
  <si>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</si>
  <si>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</si>
  <si>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</si>
  <si>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</si>
  <si>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</si>
  <si>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</si>
  <si>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</si>
  <si>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</si>
  <si>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</si>
  <si>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</si>
  <si>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</si>
  <si>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</si>
  <si>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</si>
  <si>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</si>
  <si>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</si>
  <si>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</si>
  <si>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</si>
  <si>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</si>
  <si>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</si>
  <si>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</si>
  <si>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</si>
  <si>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</si>
  <si>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</si>
  <si>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</si>
  <si>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</si>
  <si>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</si>
  <si>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</si>
  <si>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</si>
  <si>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</si>
  <si>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</si>
  <si>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</si>
  <si>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</si>
  <si>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</si>
  <si>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</si>
  <si>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</si>
  <si>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</si>
  <si>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</si>
  <si>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</si>
  <si>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</si>
  <si>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</si>
  <si>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</si>
  <si>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</si>
  <si>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</si>
  <si>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</si>
  <si>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</si>
  <si>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</si>
  <si>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</si>
  <si>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</si>
  <si>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</si>
  <si>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</si>
  <si>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</si>
  <si>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</si>
  <si>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</si>
  <si>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</si>
  <si>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</si>
  <si>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</si>
  <si>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</si>
  <si>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</si>
  <si>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</si>
  <si>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</si>
  <si>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</si>
  <si>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</si>
  <si>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</si>
  <si>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</si>
  <si>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</si>
  <si>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</si>
  <si>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</si>
  <si>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</si>
  <si>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</si>
  <si>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</si>
  <si>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</si>
  <si>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</si>
  <si>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</si>
  <si>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</si>
  <si>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</si>
  <si>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</si>
  <si>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</si>
  <si>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</si>
  <si>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</si>
  <si>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</si>
  <si>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</si>
  <si>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</si>
  <si>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</si>
  <si>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</si>
  <si>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</si>
  <si>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</si>
  <si>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</si>
  <si>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</si>
  <si>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</si>
  <si>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</si>
  <si>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</si>
  <si>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</si>
  <si>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</si>
  <si>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</si>
  <si>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</si>
  <si>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</si>
  <si>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</si>
  <si>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</si>
  <si>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</si>
  <si>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</si>
  <si>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</si>
  <si>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</si>
  <si>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</si>
  <si>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</si>
  <si>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</si>
  <si>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</si>
  <si>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</si>
  <si>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</si>
  <si>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</si>
  <si>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</si>
  <si>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</si>
  <si>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</si>
  <si>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</si>
  <si>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</si>
  <si>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</si>
  <si>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</si>
  <si>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</si>
  <si>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</si>
  <si>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</si>
  <si>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</si>
  <si>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</si>
  <si>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</si>
  <si>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</si>
  <si>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</si>
  <si>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</si>
  <si>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</si>
  <si>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</si>
  <si>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</si>
  <si>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</si>
  <si>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</si>
  <si>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</si>
  <si>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</si>
  <si>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</si>
  <si>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</si>
  <si>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</si>
  <si>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</si>
  <si>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</si>
  <si>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</si>
  <si>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</si>
  <si>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</si>
  <si>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</si>
  <si>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</si>
  <si>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</si>
  <si>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</si>
  <si>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</si>
  <si>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</si>
  <si>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</si>
  <si>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</si>
  <si>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</si>
  <si>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</si>
  <si>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</si>
  <si>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</si>
  <si>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</si>
  <si>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</si>
  <si>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</si>
  <si>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</si>
  <si>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</si>
  <si>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</si>
  <si>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</si>
  <si>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</si>
  <si>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</si>
  <si>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</si>
  <si>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</si>
  <si>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</si>
  <si>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</si>
  <si>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</si>
  <si>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</si>
  <si>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</si>
  <si>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</si>
  <si>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</si>
  <si>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</si>
  <si>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</si>
  <si>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</si>
  <si>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</si>
  <si>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</si>
  <si>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</si>
  <si>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</si>
  <si>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</si>
  <si>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</si>
  <si>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</si>
  <si>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</si>
  <si>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</si>
  <si>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</si>
  <si>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</si>
  <si>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</si>
  <si>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</si>
  <si>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</si>
  <si>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</si>
  <si>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</si>
  <si>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</si>
  <si>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</si>
  <si>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</si>
  <si>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</si>
  <si>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</si>
  <si>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</si>
  <si>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</si>
  <si>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</si>
  <si>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</si>
  <si>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</si>
  <si>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</si>
  <si>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</si>
  <si>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</si>
  <si>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</si>
  <si>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</si>
  <si>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</si>
  <si>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</si>
  <si>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</si>
  <si>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</si>
  <si>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</si>
  <si>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</si>
  <si>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</si>
  <si>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</si>
  <si>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</si>
  <si>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</si>
  <si>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</si>
  <si>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</si>
  <si>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</si>
  <si>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</si>
  <si>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</si>
  <si>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</si>
  <si>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</si>
  <si>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</si>
  <si>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</si>
  <si>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</si>
  <si>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</si>
  <si>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</si>
  <si>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</si>
  <si>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</si>
  <si>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</si>
  <si>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</si>
  <si>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</si>
  <si>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</si>
  <si>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</si>
  <si>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</si>
  <si>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</si>
  <si>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</si>
  <si>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</si>
  <si>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</si>
  <si>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</si>
  <si>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</si>
  <si>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</si>
  <si>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</si>
  <si>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</si>
  <si>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</si>
  <si>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</si>
  <si>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</si>
  <si>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</si>
  <si>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</si>
  <si>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</si>
  <si>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</si>
  <si>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</si>
  <si>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</si>
  <si>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</si>
  <si>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</si>
  <si>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</si>
  <si>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</si>
  <si>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</si>
  <si>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</si>
  <si>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</si>
  <si>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</si>
  <si>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</si>
  <si>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</si>
  <si>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</si>
  <si>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</si>
  <si>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</si>
  <si>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</si>
  <si>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</si>
  <si>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</si>
  <si>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</si>
  <si>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</si>
  <si>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</si>
  <si>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</si>
  <si>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</si>
  <si>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</si>
  <si>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</si>
  <si>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</si>
  <si>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</si>
  <si>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</si>
  <si>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</si>
  <si>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</si>
  <si>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</si>
  <si>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</si>
  <si>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</si>
  <si>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</si>
  <si>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</si>
  <si>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</si>
  <si>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</si>
  <si>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</si>
  <si>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</si>
  <si>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</si>
  <si>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</si>
  <si>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</si>
  <si>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</si>
  <si>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</si>
  <si>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</si>
  <si>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</si>
  <si>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</si>
  <si>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</si>
  <si>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</si>
  <si>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</si>
  <si>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</si>
  <si>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</si>
  <si>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</si>
  <si>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</si>
  <si>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</si>
  <si>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</si>
  <si>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</si>
  <si>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</si>
  <si>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</si>
  <si>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</si>
  <si>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</si>
  <si>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</si>
  <si>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</si>
  <si>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</si>
  <si>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</si>
  <si>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</si>
  <si>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</si>
  <si>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</si>
  <si>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</si>
  <si>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</si>
  <si>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</si>
  <si>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</si>
  <si>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</si>
  <si>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</si>
  <si>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</si>
  <si>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</si>
  <si>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</si>
  <si>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</si>
  <si>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</si>
  <si>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</si>
  <si>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</si>
  <si>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</si>
  <si>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</si>
  <si>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</si>
  <si>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</si>
  <si>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</si>
  <si>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</si>
  <si>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</si>
  <si>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</si>
  <si>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</si>
  <si>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</si>
  <si>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</si>
  <si>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</si>
  <si>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</si>
  <si>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</si>
  <si>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</si>
  <si>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</si>
  <si>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</si>
  <si>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</si>
  <si>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</si>
  <si>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</si>
  <si>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</si>
  <si>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</si>
  <si>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</si>
  <si>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</si>
  <si>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</si>
  <si>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</si>
  <si>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</si>
  <si>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</si>
  <si>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</si>
  <si>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</si>
  <si>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</si>
  <si>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</si>
  <si>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</si>
  <si>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</si>
  <si>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</si>
  <si>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</si>
  <si>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</si>
  <si>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</si>
  <si>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</si>
  <si>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</si>
  <si>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</si>
  <si>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</si>
  <si>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</si>
  <si>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</si>
  <si>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</si>
  <si>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</si>
  <si>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</si>
  <si>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</si>
  <si>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</si>
  <si>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</si>
  <si>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</si>
  <si>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</si>
  <si>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</si>
  <si>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</si>
  <si>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</si>
  <si>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</si>
  <si>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</si>
  <si>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</si>
  <si>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</si>
  <si>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</si>
  <si>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</si>
  <si>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</si>
  <si>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</si>
  <si>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</si>
  <si>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</si>
  <si>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</si>
  <si>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</si>
  <si>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</si>
  <si>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</si>
  <si>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</si>
  <si>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</si>
  <si>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</si>
  <si>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</si>
  <si>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</si>
  <si>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</si>
  <si>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</si>
  <si>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</si>
  <si>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</si>
  <si>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</si>
  <si>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</si>
  <si>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</si>
  <si>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</si>
  <si>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</si>
  <si>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</si>
  <si>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</si>
  <si>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</si>
  <si>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</si>
  <si>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</si>
  <si>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</si>
  <si>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</si>
  <si>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</si>
  <si>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</si>
  <si>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</si>
  <si>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</si>
  <si>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</si>
  <si>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</si>
  <si>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</si>
  <si>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</si>
  <si>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</si>
  <si>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</si>
  <si>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</si>
  <si>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</si>
  <si>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</si>
  <si>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</si>
  <si>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</si>
  <si>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</si>
  <si>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</si>
  <si>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</si>
  <si>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</si>
  <si>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</si>
  <si>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</si>
  <si>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</si>
  <si>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</si>
  <si>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</si>
  <si>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</si>
  <si>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</si>
  <si>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</si>
  <si>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</si>
  <si>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</si>
  <si>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</si>
  <si>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</si>
  <si>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</si>
  <si>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</si>
  <si>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</si>
  <si>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</si>
  <si>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</si>
  <si>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</si>
  <si>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</si>
  <si>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</si>
  <si>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</si>
  <si>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</si>
  <si>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</si>
  <si>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</si>
  <si>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</si>
  <si>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</si>
  <si>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</si>
  <si>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</si>
  <si>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</si>
  <si>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</si>
  <si>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</si>
  <si>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</si>
  <si>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</si>
  <si>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</si>
  <si>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</si>
  <si>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</si>
  <si>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</si>
  <si>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</si>
  <si>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</si>
  <si>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</si>
  <si>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</si>
  <si>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</si>
  <si>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</si>
  <si>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</si>
  <si>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</si>
  <si>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</si>
  <si>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</si>
  <si>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</si>
  <si>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</si>
  <si>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</si>
  <si>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</si>
  <si>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</si>
  <si>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</si>
  <si>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</si>
  <si>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</si>
  <si>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</si>
  <si>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</si>
  <si>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</si>
  <si>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</si>
  <si>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</si>
  <si>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</si>
  <si>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</si>
  <si>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</si>
  <si>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</si>
  <si>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</si>
  <si>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</si>
  <si>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</si>
  <si>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</si>
  <si>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</si>
  <si>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</si>
  <si>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</si>
  <si>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</si>
  <si>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</si>
  <si>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</si>
  <si>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</si>
  <si>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</si>
  <si>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</si>
  <si>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</si>
  <si>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</si>
  <si>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</si>
  <si>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</si>
  <si>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</si>
  <si>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</si>
  <si>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</si>
  <si>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</si>
  <si>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</si>
  <si>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</si>
  <si>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</si>
  <si>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</si>
  <si>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</si>
  <si>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</si>
  <si>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</si>
  <si>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</si>
  <si>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</si>
  <si>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</si>
  <si>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</si>
  <si>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</si>
  <si>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</si>
  <si>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</si>
  <si>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</si>
  <si>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</si>
  <si>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</si>
  <si>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</si>
  <si>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</si>
  <si>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</si>
  <si>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</si>
  <si>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</si>
  <si>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</si>
  <si>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</si>
  <si>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</si>
  <si>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</si>
  <si>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</si>
  <si>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</si>
  <si>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</si>
  <si>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</si>
  <si>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</si>
  <si>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</si>
  <si>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</si>
  <si>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</si>
  <si>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</si>
  <si>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</si>
  <si>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</si>
  <si>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</si>
  <si>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</si>
  <si>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</si>
  <si>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</si>
  <si>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</si>
  <si>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</si>
  <si>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</si>
  <si>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</si>
  <si>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</si>
  <si>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</si>
  <si>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</si>
  <si>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</si>
  <si>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</si>
  <si>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</si>
  <si>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</si>
  <si>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</si>
  <si>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</si>
  <si>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</si>
  <si>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</si>
  <si>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</si>
  <si>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</si>
  <si>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</si>
  <si>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</si>
  <si>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</si>
  <si>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</si>
  <si>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</si>
  <si>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</si>
  <si>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</si>
  <si>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</si>
  <si>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</si>
  <si>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</si>
  <si>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</si>
  <si>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</si>
  <si>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</si>
  <si>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</si>
  <si>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</si>
  <si>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</si>
  <si>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</si>
  <si>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</si>
  <si>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</si>
  <si>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</si>
  <si>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</si>
  <si>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</si>
  <si>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</si>
  <si>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</si>
  <si>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</si>
  <si>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</si>
  <si>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</si>
  <si>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</si>
  <si>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</si>
  <si>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</si>
  <si>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</si>
  <si>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</si>
  <si>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</si>
  <si>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</si>
  <si>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</si>
  <si>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</si>
  <si>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</si>
  <si>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</si>
  <si>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</si>
  <si>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</si>
  <si>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</si>
  <si>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</si>
  <si>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</si>
  <si>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</si>
  <si>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</si>
  <si>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</si>
  <si>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</si>
  <si>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</si>
  <si>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</si>
  <si>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</si>
  <si>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</si>
  <si>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</si>
  <si>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</si>
  <si>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</si>
  <si>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</si>
  <si>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</si>
  <si>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</si>
  <si>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</si>
  <si>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</si>
  <si>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</si>
  <si>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</si>
  <si>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</si>
  <si>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</si>
  <si>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</si>
  <si>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</si>
  <si>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</si>
  <si>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</si>
  <si>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</si>
  <si>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</si>
  <si>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</si>
  <si>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</si>
  <si>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</si>
  <si>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</si>
  <si>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</si>
  <si>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</si>
  <si>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</si>
  <si>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</si>
  <si>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</si>
  <si>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</si>
  <si>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</si>
  <si>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</si>
  <si>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</si>
  <si>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</si>
  <si>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</si>
  <si>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</si>
  <si>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</si>
  <si>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</si>
  <si>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</si>
  <si>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</si>
  <si>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</si>
  <si>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</si>
  <si>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</si>
  <si>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</si>
  <si>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</si>
  <si>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</si>
  <si>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</si>
  <si>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</si>
  <si>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</si>
  <si>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</si>
  <si>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</si>
  <si>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</si>
  <si>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</si>
  <si>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</si>
  <si>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</si>
  <si>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</si>
  <si>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</si>
  <si>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</si>
  <si>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</si>
  <si>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</si>
  <si>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</si>
  <si>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</si>
  <si>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</si>
  <si>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</si>
  <si>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</si>
  <si>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</si>
  <si>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</si>
  <si>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</si>
  <si>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</si>
  <si>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</si>
  <si>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</si>
  <si>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</si>
  <si>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</si>
  <si>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</si>
  <si>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</si>
  <si>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</si>
  <si>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</si>
  <si>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</si>
  <si>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</si>
  <si>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</si>
  <si>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</si>
  <si>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</si>
  <si>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</si>
  <si>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</si>
  <si>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</si>
  <si>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</si>
  <si>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</si>
  <si>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</si>
  <si>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</si>
  <si>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</si>
  <si>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</si>
  <si>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</si>
  <si>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</si>
  <si>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</si>
  <si>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</si>
  <si>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</si>
  <si>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</si>
  <si>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</si>
  <si>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</si>
  <si>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</si>
  <si>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</si>
  <si>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</si>
  <si>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</si>
  <si>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</si>
  <si>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</si>
  <si>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</si>
  <si>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</si>
  <si>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</si>
  <si>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</si>
  <si>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</si>
  <si>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</si>
  <si>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</si>
  <si>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</si>
  <si>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</si>
  <si>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</si>
  <si>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</si>
  <si>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</si>
  <si>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</si>
  <si>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</si>
  <si>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</si>
  <si>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</si>
  <si>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</si>
  <si>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</si>
  <si>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</si>
  <si>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</si>
  <si>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</si>
  <si>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</si>
  <si>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</si>
  <si>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</si>
  <si>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</si>
  <si>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</si>
  <si>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</si>
  <si>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</si>
  <si>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</si>
  <si>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</si>
  <si>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</si>
  <si>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</si>
  <si>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</si>
  <si>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</si>
  <si>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</si>
  <si>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</si>
  <si>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</si>
  <si>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</si>
  <si>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</si>
  <si>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</si>
  <si>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</si>
  <si>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</si>
  <si>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</si>
  <si>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</si>
  <si>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</si>
  <si>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</si>
  <si>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</si>
  <si>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</si>
  <si>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</si>
  <si>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</si>
  <si>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</si>
  <si>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</si>
  <si>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</si>
  <si>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</si>
  <si>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</si>
  <si>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</si>
  <si>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</si>
  <si>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</si>
  <si>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</si>
  <si>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</si>
  <si>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</si>
  <si>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</si>
  <si>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</si>
  <si>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</si>
  <si>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</si>
  <si>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</si>
  <si>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</si>
  <si>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</si>
  <si>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</si>
  <si>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</si>
  <si>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</si>
  <si>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</si>
  <si>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</si>
  <si>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</si>
  <si>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</si>
  <si>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</si>
  <si>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</si>
  <si>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</si>
  <si>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</si>
  <si>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</si>
  <si>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</si>
  <si>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</si>
  <si>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</si>
  <si>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</si>
  <si>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</si>
  <si>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</si>
  <si>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</si>
  <si>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</si>
  <si>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</si>
  <si>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</si>
  <si>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</si>
  <si>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</si>
  <si>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</si>
  <si>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</si>
  <si>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</si>
  <si>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</si>
  <si>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</si>
  <si>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</si>
  <si>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</si>
  <si>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</si>
  <si>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</si>
  <si>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</si>
  <si>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</si>
  <si>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</si>
  <si>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</si>
  <si>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</si>
  <si>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</si>
  <si>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</si>
  <si>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</si>
  <si>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</si>
  <si>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</si>
  <si>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</si>
  <si>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</si>
  <si>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</si>
  <si>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</si>
  <si>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</si>
  <si>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</si>
  <si>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</si>
  <si>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</si>
  <si>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</si>
  <si>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</si>
  <si>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</si>
  <si>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</si>
  <si>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</si>
  <si>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</si>
  <si>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</si>
  <si>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</si>
  <si>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</si>
  <si>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</si>
  <si>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</si>
  <si>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</si>
  <si>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</si>
  <si>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</si>
  <si>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</si>
  <si>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</si>
  <si>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</si>
  <si>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</si>
  <si>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</si>
  <si>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</si>
  <si>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</si>
  <si>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</si>
  <si>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</si>
  <si>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</si>
  <si>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</si>
  <si>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</si>
  <si>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</si>
  <si>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</si>
  <si>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</si>
  <si>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</si>
  <si>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</si>
  <si>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</si>
  <si>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</si>
  <si>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</si>
  <si>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</si>
  <si>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</si>
  <si>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</si>
  <si>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</si>
  <si>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</si>
  <si>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</si>
  <si>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</si>
  <si>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</si>
  <si>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</si>
  <si>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</si>
  <si>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</si>
  <si>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</si>
  <si>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</si>
  <si>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</si>
  <si>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</si>
  <si>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</si>
  <si>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</si>
  <si>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</si>
  <si>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</si>
  <si>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</si>
  <si>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</si>
  <si>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</si>
  <si>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</si>
  <si>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</si>
  <si>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</si>
  <si>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</si>
  <si>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</si>
  <si>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</si>
  <si>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</si>
  <si>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</si>
  <si>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</si>
  <si>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</si>
  <si>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</si>
  <si>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</si>
  <si>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</si>
  <si>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</si>
  <si>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</si>
  <si>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</si>
  <si>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</si>
  <si>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</si>
  <si>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</si>
  <si>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</si>
  <si>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</si>
  <si>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</si>
  <si>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</si>
  <si>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</si>
  <si>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</si>
  <si>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</si>
  <si>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</si>
  <si>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</si>
  <si>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</si>
  <si>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</si>
  <si>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</si>
  <si>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</si>
  <si>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</si>
  <si>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</si>
  <si>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</si>
  <si>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</si>
  <si>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</si>
  <si>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</si>
  <si>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</si>
  <si>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</si>
  <si>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</si>
  <si>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</si>
  <si>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</si>
  <si>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</si>
  <si>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</si>
  <si>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</si>
  <si>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</si>
  <si>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</si>
  <si>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</si>
  <si>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</si>
  <si>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</si>
  <si>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</si>
  <si>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</si>
  <si>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</si>
  <si>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</si>
  <si>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</si>
  <si>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</si>
  <si>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</si>
  <si>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</si>
  <si>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</si>
  <si>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</si>
  <si>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</si>
  <si>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</si>
  <si>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</si>
  <si>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</si>
  <si>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</si>
  <si>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</si>
  <si>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</si>
  <si>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</si>
  <si>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</si>
  <si>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</si>
  <si>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</si>
  <si>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</si>
  <si>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</si>
  <si>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</si>
  <si>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</si>
  <si>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</si>
  <si>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</si>
  <si>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</si>
  <si>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</si>
  <si>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</si>
  <si>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</si>
  <si>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</si>
  <si>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</si>
  <si>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</si>
  <si>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</si>
  <si>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</si>
  <si>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</si>
  <si>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</si>
  <si>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</si>
  <si>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</si>
  <si>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</si>
  <si>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</si>
  <si>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</si>
  <si>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</si>
  <si>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</si>
  <si>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</si>
  <si>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</si>
  <si>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</si>
  <si>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</si>
  <si>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</si>
  <si>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</si>
  <si>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</si>
  <si>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</si>
  <si>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</si>
  <si>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</si>
  <si>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</si>
  <si>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</si>
  <si>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</si>
  <si>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</si>
  <si>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</si>
  <si>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</si>
  <si>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</si>
  <si>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</si>
  <si>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</si>
  <si>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</si>
  <si>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</si>
  <si>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</si>
  <si>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</si>
  <si>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</si>
  <si>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</si>
  <si>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</si>
  <si>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</si>
  <si>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</si>
  <si>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</si>
  <si>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</si>
  <si>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</si>
  <si>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</si>
  <si>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</si>
  <si>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</si>
  <si>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</si>
  <si>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</si>
  <si>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</si>
  <si>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</si>
  <si>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</si>
  <si>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</si>
  <si>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</si>
  <si>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</si>
  <si>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</si>
  <si>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</si>
  <si>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</si>
  <si>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</si>
  <si>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</si>
  <si>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</si>
  <si>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</si>
  <si>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</si>
  <si>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</si>
  <si>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</si>
  <si>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</si>
  <si>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</si>
  <si>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</si>
  <si>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</si>
  <si>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</si>
  <si>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</si>
  <si>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</si>
  <si>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</si>
  <si>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</si>
  <si>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</si>
  <si>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</si>
  <si>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</si>
  <si>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</si>
  <si>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</si>
  <si>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</si>
  <si>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</si>
  <si>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</si>
  <si>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</si>
  <si>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</si>
  <si>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</si>
  <si>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</si>
  <si>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</si>
  <si>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</si>
  <si>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</si>
  <si>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</si>
  <si>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</si>
  <si>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</si>
  <si>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</si>
  <si>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</si>
  <si>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</si>
  <si>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</si>
  <si>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</si>
  <si>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</si>
  <si>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</si>
  <si>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</si>
  <si>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</si>
  <si>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</si>
  <si>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</si>
  <si>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</si>
  <si>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</si>
  <si>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</si>
  <si>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</si>
  <si>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</si>
  <si>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</si>
  <si>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</si>
  <si>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</si>
  <si>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</si>
  <si>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</si>
  <si>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</si>
  <si>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</si>
  <si>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</si>
  <si>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</si>
  <si>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</si>
  <si>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</si>
  <si>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</si>
  <si>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</si>
  <si>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</si>
  <si>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</si>
  <si>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</si>
  <si>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</si>
  <si>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</si>
  <si>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</si>
  <si>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</si>
  <si>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</si>
  <si>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</si>
  <si>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</si>
  <si>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</si>
  <si>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</si>
  <si>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</si>
  <si>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</si>
  <si>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</si>
  <si>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</si>
  <si>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</si>
  <si>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</si>
  <si>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</si>
  <si>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</si>
  <si>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</si>
  <si>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</si>
  <si>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</si>
  <si>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</si>
  <si>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</si>
  <si>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</si>
  <si>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</si>
  <si>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</si>
  <si>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</si>
  <si>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</si>
  <si>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</si>
  <si>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</si>
  <si>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</si>
  <si>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</si>
  <si>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</si>
  <si>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</si>
  <si>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</si>
  <si>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</si>
  <si>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</si>
  <si>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</si>
  <si>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</si>
  <si>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</si>
  <si>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</si>
  <si>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</si>
  <si>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</si>
  <si>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</si>
  <si>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</si>
  <si>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</si>
  <si>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</si>
  <si>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</si>
  <si>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</si>
  <si>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</si>
  <si>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</si>
  <si>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</si>
  <si>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</si>
  <si>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</si>
  <si>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</si>
  <si>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</si>
  <si>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</si>
  <si>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</si>
  <si>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</si>
  <si>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</si>
  <si>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</si>
  <si>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</si>
  <si>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</si>
  <si>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</si>
  <si>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</si>
  <si>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</si>
  <si>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</si>
  <si>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</si>
  <si>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</si>
  <si>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</si>
  <si>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</si>
  <si>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</si>
  <si>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</si>
  <si>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</si>
  <si>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</si>
  <si>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</si>
  <si>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</si>
  <si>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</si>
  <si>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</si>
  <si>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</si>
  <si>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</si>
  <si>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</si>
  <si>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</si>
  <si>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</si>
  <si>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</si>
  <si>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</si>
  <si>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</si>
  <si>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</si>
  <si>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</si>
  <si>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</si>
  <si>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</si>
  <si>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</si>
  <si>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</si>
  <si>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</si>
  <si>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</si>
  <si>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</si>
  <si>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</si>
  <si>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</si>
  <si>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</si>
  <si>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</si>
  <si>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</si>
  <si>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</si>
  <si>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</si>
  <si>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</si>
  <si>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</si>
  <si>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</si>
  <si>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</si>
  <si>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</si>
  <si>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</si>
  <si>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</si>
  <si>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</si>
  <si>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</si>
  <si>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</si>
  <si>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</si>
  <si>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</si>
  <si>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</si>
  <si>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</si>
  <si>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</si>
  <si>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</si>
  <si>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</si>
  <si>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</si>
  <si>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</si>
  <si>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</si>
  <si>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</si>
  <si>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</si>
  <si>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</si>
  <si>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</si>
  <si>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</si>
  <si>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</si>
  <si>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</si>
  <si>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</si>
  <si>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</si>
  <si>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</si>
  <si>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</si>
  <si>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</si>
  <si>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</si>
  <si>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</si>
  <si>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</si>
  <si>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</si>
  <si>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</si>
  <si>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</si>
  <si>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</si>
  <si>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</si>
  <si>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</si>
  <si>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</si>
  <si>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</si>
  <si>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</si>
  <si>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</si>
  <si>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</si>
  <si>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</si>
  <si>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</si>
  <si>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</si>
  <si>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</si>
  <si>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</si>
  <si>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</si>
  <si>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</si>
  <si>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</si>
  <si>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</si>
  <si>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</si>
  <si>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</si>
  <si>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</si>
  <si>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</si>
  <si>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</si>
  <si>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</si>
  <si>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</si>
  <si>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</si>
  <si>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</si>
  <si>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</si>
  <si>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</si>
  <si>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</si>
  <si>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</si>
  <si>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</si>
  <si>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</si>
  <si>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</si>
  <si>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</si>
  <si>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</si>
  <si>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</si>
  <si>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</si>
  <si>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</si>
  <si>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</si>
  <si>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</si>
  <si>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</si>
  <si>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</si>
  <si>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</si>
  <si>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</si>
  <si>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</si>
  <si>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</si>
  <si>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</si>
  <si>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</si>
  <si>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</si>
  <si>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</si>
  <si>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</si>
  <si>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</si>
  <si>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</si>
  <si>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</si>
  <si>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</si>
  <si>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</si>
  <si>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</si>
  <si>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</si>
  <si>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</si>
  <si>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</si>
  <si>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</si>
  <si>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</si>
  <si>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</si>
  <si>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</si>
  <si>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</si>
  <si>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</si>
  <si>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</si>
  <si>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</si>
  <si>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</si>
  <si>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</si>
  <si>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</si>
  <si>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</si>
  <si>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</si>
  <si>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</si>
  <si>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</si>
  <si>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</si>
  <si>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</si>
  <si>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</si>
  <si>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</si>
  <si>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</si>
  <si>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</si>
  <si>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</si>
  <si>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</si>
  <si>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</si>
  <si>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</si>
  <si>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</si>
  <si>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</si>
  <si>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</si>
  <si>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</si>
  <si>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</si>
  <si>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</si>
  <si>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</si>
  <si>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</si>
  <si>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</si>
  <si>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</si>
  <si>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</si>
  <si>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</si>
  <si>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</si>
  <si>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</si>
  <si>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</si>
  <si>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</si>
  <si>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</si>
  <si>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</si>
  <si>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</si>
  <si>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</si>
  <si>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</si>
  <si>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</si>
  <si>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</si>
  <si>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</si>
  <si>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</si>
  <si>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</si>
  <si>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</si>
  <si>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</si>
  <si>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</si>
  <si>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</si>
  <si>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</si>
  <si>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</si>
  <si>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</si>
  <si>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</si>
  <si>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</si>
  <si>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</si>
  <si>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</si>
  <si>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</si>
  <si>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</si>
  <si>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</si>
  <si>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</si>
  <si>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</si>
  <si>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</si>
  <si>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</si>
  <si>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</si>
  <si>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</si>
  <si>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</si>
  <si>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</si>
  <si>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</si>
  <si>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</si>
  <si>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</si>
  <si>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</si>
  <si>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</si>
  <si>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</si>
  <si>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</si>
  <si>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</si>
  <si>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</si>
  <si>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</si>
  <si>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</si>
  <si>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</si>
  <si>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</si>
  <si>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</si>
  <si>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</si>
  <si>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</si>
  <si>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</si>
  <si>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</si>
  <si>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</si>
  <si>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</si>
  <si>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</si>
  <si>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</si>
  <si>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</si>
  <si>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</si>
  <si>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</si>
  <si>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</si>
  <si>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</si>
  <si>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</si>
  <si>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</si>
  <si>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</si>
  <si>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</si>
  <si>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</si>
  <si>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</si>
  <si>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</si>
  <si>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</si>
  <si>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</si>
  <si>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</si>
  <si>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</si>
  <si>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</si>
  <si>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</si>
  <si>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</si>
  <si>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</si>
  <si>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</si>
  <si>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</si>
  <si>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</si>
  <si>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</si>
  <si>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</si>
  <si>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</si>
  <si>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</si>
  <si>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</si>
  <si>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</si>
  <si>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</si>
  <si>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</si>
  <si>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</si>
  <si>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</si>
  <si>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</si>
  <si>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</si>
  <si>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</si>
  <si>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</si>
  <si>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</si>
  <si>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</si>
  <si>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</si>
  <si>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</si>
  <si>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</si>
  <si>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</si>
  <si>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</si>
  <si>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</si>
  <si>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</si>
  <si>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</si>
  <si>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</si>
  <si>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</si>
  <si>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</si>
  <si>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</si>
  <si>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</si>
  <si>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</si>
  <si>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</si>
  <si>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</si>
  <si>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</si>
  <si>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</si>
  <si>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</si>
  <si>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</si>
  <si>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</si>
  <si>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</si>
  <si>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</si>
  <si>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</si>
  <si>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</si>
  <si>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</si>
  <si>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</si>
  <si>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</si>
  <si>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</si>
  <si>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</si>
  <si>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</si>
  <si>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</si>
  <si>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</si>
  <si>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</si>
  <si>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</si>
  <si>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</si>
  <si>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</si>
  <si>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</si>
  <si>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</si>
  <si>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</si>
  <si>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</si>
  <si>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</si>
  <si>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</si>
  <si>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</si>
  <si>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</si>
  <si>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</si>
  <si>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</si>
  <si>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</si>
  <si>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</si>
  <si>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</si>
  <si>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</si>
  <si>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</si>
  <si>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</si>
  <si>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</si>
  <si>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</si>
  <si>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</si>
  <si>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</si>
  <si>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</si>
  <si>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</si>
  <si>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</si>
  <si>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</si>
  <si>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</si>
  <si>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</si>
  <si>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</si>
  <si>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</si>
  <si>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</si>
  <si>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</si>
  <si>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</si>
  <si>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</si>
  <si>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</si>
  <si>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</si>
  <si>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</si>
  <si>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</si>
  <si>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</si>
  <si>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</si>
  <si>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</si>
  <si>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</si>
  <si>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</si>
  <si>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</si>
  <si>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</si>
  <si>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</si>
  <si>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</si>
  <si>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</si>
  <si>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</si>
  <si>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</si>
  <si>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</si>
  <si>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</si>
  <si>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</si>
  <si>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</si>
  <si>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</si>
  <si>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</si>
  <si>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</si>
  <si>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</si>
  <si>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</si>
  <si>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</si>
  <si>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</si>
  <si>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</si>
  <si>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</si>
  <si>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</si>
  <si>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</si>
  <si>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</si>
  <si>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</si>
  <si>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</si>
  <si>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</si>
  <si>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</si>
  <si>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</si>
  <si>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</si>
  <si>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</si>
  <si>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</si>
  <si>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</si>
  <si>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</si>
  <si>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</si>
  <si>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</si>
  <si>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</si>
  <si>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</si>
  <si>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</si>
  <si>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</si>
  <si>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</si>
  <si>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</si>
  <si>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</si>
  <si>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</si>
  <si>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</si>
  <si>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</si>
  <si>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</si>
  <si>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</si>
  <si>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</si>
  <si>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</si>
  <si>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</si>
  <si>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</si>
  <si>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</si>
  <si>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</si>
  <si>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</si>
  <si>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</si>
  <si>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</si>
  <si>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</si>
  <si>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</si>
  <si>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</si>
  <si>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</si>
  <si>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</si>
  <si>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</si>
  <si>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</si>
  <si>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</si>
  <si>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</si>
  <si>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</si>
  <si>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</si>
  <si>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</si>
  <si>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</si>
  <si>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</si>
  <si>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</si>
  <si>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</si>
  <si>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</si>
  <si>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</si>
  <si>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</si>
  <si>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</si>
  <si>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</si>
  <si>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</si>
  <si>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</si>
  <si>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</si>
  <si>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</si>
  <si>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</si>
  <si>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</si>
  <si>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</si>
  <si>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</si>
  <si>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</si>
  <si>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</si>
  <si>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</si>
  <si>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</si>
  <si>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</si>
  <si>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</si>
  <si>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</si>
  <si>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</si>
  <si>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</si>
  <si>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</si>
  <si>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</si>
  <si>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</si>
  <si>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</si>
  <si>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</si>
  <si>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</si>
  <si>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</si>
  <si>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</si>
  <si>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</si>
  <si>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</si>
  <si>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</si>
  <si>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</si>
  <si>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</si>
  <si>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</si>
  <si>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</si>
  <si>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</si>
  <si>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</si>
  <si>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</si>
  <si>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</si>
  <si>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</si>
  <si>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</si>
  <si>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</si>
  <si>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</si>
  <si>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</si>
  <si>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</si>
  <si>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</si>
  <si>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</si>
  <si>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</si>
  <si>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</si>
  <si>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</si>
  <si>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</si>
  <si>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</si>
  <si>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</si>
  <si>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</si>
  <si>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</si>
  <si>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</si>
  <si>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</si>
  <si>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</si>
  <si>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</si>
  <si>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</si>
  <si>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</si>
  <si>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</si>
  <si>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</si>
  <si>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</si>
  <si>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</si>
  <si>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</si>
  <si>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</si>
  <si>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</si>
  <si>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</si>
  <si>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</si>
  <si>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</si>
  <si>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</si>
  <si>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</si>
  <si>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</si>
  <si>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</si>
  <si>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</si>
  <si>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</si>
  <si>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</si>
  <si>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</si>
  <si>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</si>
  <si>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</si>
  <si>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</si>
  <si>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</si>
  <si>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</si>
  <si>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</si>
  <si>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</si>
  <si>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</si>
  <si>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</si>
  <si>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</si>
  <si>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</si>
  <si>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</si>
  <si>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</si>
  <si>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</si>
  <si>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</si>
  <si>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</si>
  <si>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</si>
  <si>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</si>
  <si>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</si>
  <si>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</si>
  <si>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</si>
  <si>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</si>
  <si>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</si>
  <si>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</si>
  <si>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</si>
  <si>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</si>
  <si>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</si>
  <si>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</si>
  <si>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</si>
  <si>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</si>
  <si>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</si>
  <si>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</si>
  <si>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</si>
  <si>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</si>
  <si>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</si>
  <si>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</si>
  <si>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</si>
  <si>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</si>
  <si>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</si>
  <si>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</si>
  <si>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</si>
  <si>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</si>
  <si>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</si>
  <si>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</si>
  <si>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</si>
  <si>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</si>
  <si>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</si>
  <si>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</si>
  <si>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</si>
  <si>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</si>
  <si>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</si>
  <si>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</si>
  <si>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</si>
  <si>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</si>
  <si>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</si>
  <si>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</si>
  <si>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</si>
  <si>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</si>
  <si>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</si>
  <si>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</si>
  <si>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</si>
  <si>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</si>
  <si>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</si>
  <si>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</si>
  <si>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</si>
  <si>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</si>
  <si>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</si>
  <si>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</si>
  <si>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</si>
  <si>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</si>
  <si>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</si>
  <si>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</si>
  <si>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</si>
  <si>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</si>
  <si>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</si>
  <si>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</si>
  <si>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</si>
  <si>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</si>
  <si>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</si>
  <si>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</si>
  <si>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</si>
  <si>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</si>
  <si>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</si>
  <si>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</si>
  <si>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</si>
  <si>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</si>
  <si>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</si>
  <si>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</si>
  <si>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</si>
  <si>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</si>
  <si>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</si>
  <si>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</si>
  <si>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</si>
  <si>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</si>
  <si>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</si>
  <si>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</si>
  <si>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</si>
  <si>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</si>
  <si>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</si>
  <si>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</si>
  <si>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</si>
  <si>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</si>
  <si>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</si>
  <si>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</si>
  <si>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</si>
  <si>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</si>
  <si>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</si>
  <si>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</si>
  <si>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</si>
  <si>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</si>
  <si>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</si>
  <si>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</si>
  <si>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</si>
  <si>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</si>
  <si>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</si>
  <si>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</si>
  <si>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</si>
  <si>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</si>
  <si>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</si>
  <si>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</si>
  <si>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</si>
  <si>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</si>
  <si>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</si>
  <si>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</si>
  <si>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</si>
  <si>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</si>
  <si>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</si>
  <si>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</si>
  <si>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</si>
  <si>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</si>
  <si>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</si>
  <si>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</si>
  <si>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</si>
  <si>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</si>
  <si>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</si>
  <si>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</si>
  <si>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</si>
  <si>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</si>
  <si>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</si>
  <si>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</si>
  <si>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</si>
  <si>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</si>
  <si>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</si>
  <si>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</si>
  <si>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</si>
  <si>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</si>
  <si>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</si>
  <si>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</si>
  <si>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</si>
  <si>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</si>
  <si>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</si>
  <si>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</si>
  <si>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</si>
  <si>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</si>
  <si>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</si>
  <si>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</si>
  <si>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</si>
  <si>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</si>
  <si>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</si>
  <si>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</si>
  <si>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</si>
  <si>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</si>
  <si>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</si>
  <si>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</si>
  <si>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</si>
  <si>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</si>
  <si>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</si>
  <si>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</si>
  <si>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</si>
  <si>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</si>
  <si>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</si>
  <si>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</si>
  <si>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</si>
  <si>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</si>
  <si>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</si>
  <si>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</si>
  <si>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</si>
  <si>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</si>
  <si>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</si>
  <si>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</si>
  <si>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</si>
  <si>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</si>
  <si>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</si>
  <si>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</si>
  <si>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</si>
  <si>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</si>
  <si>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</si>
  <si>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</si>
  <si>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</si>
  <si>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</si>
  <si>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</si>
  <si>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</si>
  <si>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</si>
  <si>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</si>
  <si>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</si>
  <si>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</si>
  <si>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</si>
  <si>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</si>
  <si>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</si>
  <si>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</si>
  <si>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</si>
  <si>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</si>
  <si>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</si>
  <si>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</si>
  <si>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</si>
  <si>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</si>
  <si>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</si>
  <si>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</si>
  <si>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</si>
  <si>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</si>
  <si>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</si>
  <si>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</si>
  <si>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</si>
  <si>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</si>
  <si>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</si>
  <si>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</si>
  <si>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</si>
  <si>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</si>
  <si>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</si>
  <si>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</si>
  <si>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</si>
  <si>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</si>
  <si>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</si>
  <si>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</si>
  <si>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</si>
  <si>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</si>
  <si>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</si>
  <si>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</si>
  <si>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</si>
  <si>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</si>
  <si>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</si>
  <si>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</si>
  <si>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</si>
  <si>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</si>
  <si>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</si>
  <si>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</si>
  <si>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</si>
  <si>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</si>
  <si>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</si>
  <si>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</si>
  <si>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</si>
  <si>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</si>
  <si>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</si>
  <si>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</si>
  <si>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</si>
  <si>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</si>
  <si>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</si>
  <si>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</si>
  <si>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</si>
  <si>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</si>
  <si>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</si>
  <si>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</si>
  <si>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</si>
  <si>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</si>
  <si>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</si>
  <si>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</si>
  <si>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</si>
  <si>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</si>
  <si>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</si>
  <si>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</si>
  <si>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</si>
  <si>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</si>
  <si>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</si>
  <si>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</si>
  <si>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</si>
  <si>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</si>
  <si>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</si>
  <si>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</si>
  <si>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</si>
  <si>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</si>
  <si>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</si>
  <si>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</si>
  <si>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</si>
  <si>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</si>
  <si>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</si>
  <si>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</si>
  <si>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</si>
  <si>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</si>
  <si>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</si>
  <si>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</si>
  <si>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</si>
  <si>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</si>
  <si>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</si>
  <si>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</si>
  <si>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</si>
  <si>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</si>
  <si>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</si>
  <si>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</si>
  <si>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</si>
  <si>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</si>
  <si>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</si>
  <si>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</si>
  <si>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</si>
  <si>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</si>
  <si>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</si>
  <si>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</si>
  <si>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</si>
  <si>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</si>
  <si>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</si>
  <si>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</si>
  <si>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</si>
  <si>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</si>
  <si>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</si>
  <si>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</si>
  <si>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</si>
  <si>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</si>
  <si>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</si>
  <si>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</si>
  <si>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</si>
  <si>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</si>
  <si>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</si>
  <si>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</si>
  <si>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</si>
  <si>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</si>
  <si>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</si>
  <si>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</si>
  <si>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</si>
  <si>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</si>
  <si>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</si>
  <si>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</si>
  <si>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</si>
  <si>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</si>
  <si>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</si>
  <si>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</si>
  <si>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</si>
  <si>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</si>
  <si>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</si>
  <si>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</si>
  <si>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</si>
  <si>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</si>
  <si>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</si>
  <si>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</si>
  <si>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</si>
  <si>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</si>
  <si>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</si>
  <si>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</si>
  <si>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</si>
  <si>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</si>
  <si>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</si>
  <si>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</si>
  <si>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</si>
  <si>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</si>
  <si>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</si>
  <si>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</si>
  <si>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</si>
  <si>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</si>
  <si>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</si>
  <si>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</si>
  <si>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</si>
  <si>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</si>
  <si>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</si>
  <si>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</si>
  <si>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</si>
  <si>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</si>
  <si>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</si>
  <si>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</si>
  <si>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</si>
  <si>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</si>
  <si>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</si>
  <si>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</si>
  <si>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</si>
  <si>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</si>
  <si>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</si>
  <si>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</si>
  <si>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</si>
  <si>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</si>
  <si>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</si>
  <si>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</si>
  <si>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</si>
  <si>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</si>
  <si>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</si>
  <si>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</si>
  <si>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</si>
  <si>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</si>
  <si>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</si>
  <si>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</si>
  <si>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</si>
  <si>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</si>
  <si>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</si>
  <si>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</si>
  <si>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</si>
  <si>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</si>
  <si>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</si>
  <si>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</si>
  <si>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</si>
  <si>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</si>
  <si>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</si>
  <si>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</si>
  <si>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</si>
  <si>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</si>
  <si>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</si>
  <si>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</si>
  <si>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</si>
  <si>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</si>
  <si>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</si>
  <si>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</si>
  <si>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</si>
  <si>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</si>
  <si>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</si>
  <si>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</si>
  <si>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</si>
  <si>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</si>
  <si>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</si>
  <si>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</si>
  <si>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</si>
  <si>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</si>
  <si>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</si>
  <si>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</si>
  <si>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</si>
  <si>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</si>
  <si>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</si>
  <si>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</si>
  <si>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</si>
  <si>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</si>
  <si>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</si>
  <si>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</si>
  <si>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</si>
  <si>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</si>
  <si>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</si>
  <si>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</si>
  <si>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</si>
  <si>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</si>
  <si>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</si>
  <si>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</si>
  <si>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</si>
  <si>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</si>
  <si>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</si>
  <si>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</si>
  <si>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</si>
  <si>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</si>
  <si>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</si>
  <si>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</si>
  <si>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</si>
  <si>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</si>
  <si>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</si>
  <si>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</si>
  <si>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</si>
  <si>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</si>
  <si>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</si>
  <si>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</si>
  <si>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</si>
  <si>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</si>
  <si>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</si>
  <si>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</si>
  <si>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</si>
  <si>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</si>
  <si>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</si>
  <si>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</si>
  <si>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</si>
  <si>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</si>
  <si>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</si>
  <si>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</si>
  <si>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</si>
  <si>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</si>
  <si>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</si>
  <si>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</si>
  <si>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</si>
  <si>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</si>
  <si>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</si>
  <si>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</si>
  <si>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</si>
  <si>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</si>
  <si>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</si>
  <si>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</si>
  <si>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</si>
  <si>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</si>
  <si>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</si>
  <si>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</si>
  <si>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</si>
  <si>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</si>
  <si>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</si>
  <si>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</si>
  <si>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</si>
  <si>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</si>
  <si>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</si>
  <si>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</si>
  <si>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</si>
  <si>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</si>
  <si>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</si>
  <si>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</si>
  <si>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</si>
  <si>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</si>
  <si>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</si>
  <si>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</si>
  <si>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</si>
  <si>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</si>
  <si>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</si>
  <si>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</si>
  <si>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</si>
  <si>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</si>
  <si>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</si>
  <si>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</si>
  <si>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</si>
  <si>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</si>
  <si>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</si>
  <si>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</si>
  <si>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</si>
  <si>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</si>
  <si>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</si>
  <si>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</si>
  <si>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</si>
  <si>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</si>
  <si>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</si>
  <si>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</si>
  <si>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</si>
  <si>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</si>
  <si>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</si>
  <si>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</si>
  <si>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</si>
  <si>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</si>
  <si>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</si>
  <si>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</si>
  <si>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</si>
  <si>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</si>
  <si>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</si>
  <si>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</si>
  <si>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</si>
  <si>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</si>
  <si>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</si>
  <si>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</si>
  <si>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</si>
  <si>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</si>
  <si>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</si>
  <si>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</si>
  <si>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</si>
  <si>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</si>
  <si>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</si>
  <si>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</si>
  <si>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</si>
  <si>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</si>
  <si>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</si>
  <si>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</si>
  <si>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</si>
  <si>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</si>
  <si>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</si>
  <si>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</si>
  <si>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</si>
  <si>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</si>
  <si>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</si>
  <si>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</si>
  <si>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</si>
  <si>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</si>
  <si>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</si>
  <si>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</si>
  <si>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</si>
  <si>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</si>
  <si>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</si>
  <si>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</si>
  <si>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</si>
  <si>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</si>
  <si>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</si>
  <si>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</si>
  <si>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</si>
  <si>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</si>
  <si>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</si>
  <si>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</si>
  <si>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</si>
  <si>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</si>
  <si>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</si>
  <si>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</si>
  <si>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</si>
  <si>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</si>
  <si>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</si>
  <si>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</si>
  <si>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</si>
  <si>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</si>
  <si>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</si>
  <si>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</si>
  <si>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</si>
  <si>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</si>
  <si>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</si>
  <si>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</si>
  <si>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</si>
  <si>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</si>
  <si>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</si>
  <si>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</si>
  <si>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</si>
  <si>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</si>
  <si>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</si>
  <si>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</si>
  <si>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</si>
  <si>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</si>
  <si>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</si>
  <si>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</si>
  <si>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</si>
  <si>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</si>
  <si>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</si>
  <si>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</si>
  <si>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</si>
  <si>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</si>
  <si>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</si>
  <si>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</si>
  <si>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</si>
  <si>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</si>
  <si>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</si>
  <si>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</si>
  <si>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</si>
  <si>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</si>
  <si>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</si>
  <si>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</si>
  <si>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</si>
  <si>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</si>
  <si>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</si>
  <si>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</si>
  <si>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</si>
  <si>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</si>
  <si>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</si>
  <si>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</si>
  <si>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</si>
  <si>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</si>
  <si>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</si>
  <si>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</si>
  <si>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</si>
  <si>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</si>
  <si>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</si>
  <si>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</si>
  <si>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</si>
  <si>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</si>
  <si>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</si>
  <si>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</si>
  <si>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</si>
  <si>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</si>
  <si>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</si>
  <si>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</si>
  <si>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</si>
  <si>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</si>
  <si>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</si>
  <si>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</si>
  <si>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</si>
  <si>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</si>
  <si>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</si>
  <si>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</si>
  <si>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</si>
  <si>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</si>
  <si>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</si>
  <si>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</si>
  <si>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</si>
  <si>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</si>
  <si>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</si>
  <si>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</si>
  <si>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</si>
  <si>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</si>
  <si>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</si>
  <si>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</si>
  <si>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</si>
  <si>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</si>
  <si>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</si>
  <si>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</si>
  <si>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</si>
  <si>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</si>
  <si>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</si>
  <si>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</si>
  <si>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</si>
  <si>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</si>
  <si>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</si>
  <si>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</si>
  <si>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</si>
  <si>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</si>
  <si>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</si>
  <si>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</si>
  <si>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</si>
  <si>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</si>
  <si>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</si>
  <si>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</si>
  <si>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</si>
  <si>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</si>
  <si>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</si>
  <si>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</si>
  <si>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</si>
  <si>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</si>
  <si>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</si>
  <si>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</si>
  <si>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</si>
  <si>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</si>
  <si>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</si>
  <si>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</si>
  <si>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</si>
  <si>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</si>
  <si>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</si>
  <si>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</si>
  <si>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</si>
  <si>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</si>
  <si>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</si>
  <si>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</si>
  <si>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</si>
  <si>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</si>
  <si>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</si>
  <si>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</si>
  <si>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</si>
  <si>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</si>
  <si>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</si>
  <si>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</si>
  <si>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</si>
  <si>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</si>
  <si>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</si>
  <si>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</si>
  <si>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</si>
  <si>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</si>
  <si>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</si>
  <si>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</si>
  <si>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</si>
  <si>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</si>
  <si>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</si>
  <si>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</si>
  <si>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</si>
  <si>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</si>
  <si>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</si>
  <si>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</si>
  <si>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</si>
  <si>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</si>
  <si>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</si>
  <si>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</si>
  <si>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</si>
  <si>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</si>
  <si>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</si>
  <si>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</si>
  <si>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</si>
  <si>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</si>
  <si>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</si>
  <si>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</si>
  <si>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</si>
  <si>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</si>
  <si>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</si>
  <si>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</si>
  <si>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</si>
  <si>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</si>
  <si>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</si>
  <si>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</si>
  <si>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</si>
  <si>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</si>
  <si>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</si>
  <si>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</si>
  <si>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</si>
  <si>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</si>
  <si>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</si>
  <si>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</si>
  <si>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</si>
  <si>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</si>
  <si>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</si>
  <si>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</si>
  <si>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</si>
  <si>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</si>
  <si>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</si>
  <si>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</si>
  <si>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</si>
  <si>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</si>
  <si>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</si>
  <si>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</si>
  <si>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</si>
  <si>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</si>
  <si>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</si>
  <si>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</si>
  <si>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</si>
  <si>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</si>
  <si>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</si>
  <si>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</si>
  <si>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</si>
  <si>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</si>
  <si>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</si>
  <si>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</si>
  <si>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</si>
  <si>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</si>
  <si>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</si>
  <si>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</si>
  <si>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</si>
  <si>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</si>
  <si>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</si>
  <si>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</si>
  <si>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</si>
  <si>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</si>
  <si>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</si>
  <si>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</si>
  <si>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</si>
  <si>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</si>
  <si>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</si>
  <si>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</si>
  <si>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</si>
  <si>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</si>
  <si>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</si>
  <si>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</si>
  <si>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</si>
  <si>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</si>
  <si>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</si>
  <si>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</si>
  <si>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</si>
  <si>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</si>
  <si>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</si>
  <si>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</si>
  <si>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</si>
  <si>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</si>
  <si>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</si>
  <si>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</si>
  <si>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</si>
  <si>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</si>
  <si>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</si>
  <si>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</si>
  <si>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</si>
  <si>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</si>
  <si>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</si>
  <si>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</si>
  <si>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</si>
  <si>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</si>
  <si>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</si>
  <si>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</si>
  <si>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</si>
  <si>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</si>
  <si>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</si>
  <si>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</si>
  <si>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</si>
  <si>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</si>
  <si>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</si>
  <si>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</si>
  <si>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</si>
  <si>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</si>
  <si>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</si>
  <si>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</si>
  <si>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</si>
  <si>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</si>
  <si>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</si>
  <si>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</si>
  <si>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</si>
  <si>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</si>
  <si>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</si>
  <si>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</si>
  <si>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</si>
  <si>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</si>
  <si>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</si>
  <si>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</si>
  <si>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</si>
  <si>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</si>
  <si>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</si>
  <si>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</si>
  <si>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</si>
  <si>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</si>
  <si>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</si>
  <si>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</si>
  <si>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</si>
  <si>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</si>
  <si>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</si>
  <si>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</si>
  <si>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</si>
  <si>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</si>
  <si>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</si>
  <si>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</si>
  <si>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</si>
  <si>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</si>
  <si>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</si>
  <si>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</si>
  <si>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</si>
  <si>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</si>
  <si>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</si>
  <si>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</si>
  <si>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</si>
  <si>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</si>
  <si>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</si>
  <si>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</si>
  <si>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</si>
  <si>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</si>
  <si>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</si>
  <si>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</si>
  <si>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</si>
  <si>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</si>
  <si>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</si>
  <si>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</si>
  <si>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</si>
  <si>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</si>
  <si>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</si>
  <si>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</si>
  <si>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</si>
  <si>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</si>
  <si>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</si>
  <si>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</si>
  <si>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</si>
  <si>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</si>
  <si>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</si>
  <si>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</si>
  <si>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</si>
  <si>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</si>
  <si>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</si>
  <si>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</si>
  <si>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</si>
  <si>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</si>
  <si>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</si>
  <si>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</si>
  <si>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</si>
  <si>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</si>
  <si>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</si>
  <si>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</si>
  <si>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</si>
  <si>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</si>
  <si>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</si>
  <si>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</si>
  <si>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</si>
  <si>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</si>
  <si>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</si>
  <si>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</si>
  <si>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</si>
  <si>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</si>
  <si>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</si>
  <si>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</si>
  <si>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</si>
  <si>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</si>
  <si>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</si>
  <si>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</si>
  <si>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</si>
  <si>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</si>
  <si>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</si>
  <si>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</si>
  <si>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</si>
  <si>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</si>
  <si>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</si>
  <si>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</si>
  <si>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</si>
  <si>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</si>
  <si>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</si>
  <si>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</si>
  <si>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</si>
  <si>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</si>
  <si>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</si>
  <si>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</si>
  <si>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</si>
  <si>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</si>
  <si>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</si>
  <si>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</si>
  <si>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</si>
  <si>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</si>
  <si>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</si>
  <si>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</si>
  <si>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</si>
  <si>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</si>
  <si>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</si>
  <si>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</si>
  <si>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</si>
  <si>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</si>
  <si>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</si>
  <si>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</si>
  <si>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</si>
  <si>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</si>
  <si>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</si>
  <si>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</si>
  <si>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</si>
  <si>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</si>
  <si>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</si>
  <si>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</si>
  <si>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</si>
  <si>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</si>
  <si>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</si>
  <si>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</si>
  <si>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</si>
  <si>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</si>
  <si>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</si>
  <si>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</si>
  <si>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</si>
  <si>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</si>
  <si>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</si>
  <si>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</si>
  <si>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</si>
  <si>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</si>
  <si>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</si>
  <si>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</si>
  <si>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</si>
  <si>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</si>
  <si>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</si>
  <si>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</si>
  <si>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</si>
  <si>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</si>
  <si>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</si>
  <si>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</si>
  <si>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</si>
  <si>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</si>
  <si>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</si>
  <si>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</si>
  <si>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</si>
  <si>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</si>
  <si>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</si>
  <si>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</si>
  <si>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</si>
  <si>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</si>
  <si>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</si>
  <si>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</si>
  <si>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</si>
  <si>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</si>
  <si>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</si>
  <si>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</si>
  <si>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</si>
  <si>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</si>
  <si>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</si>
  <si>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</si>
  <si>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</si>
  <si>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</si>
  <si>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</si>
  <si>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</si>
  <si>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</si>
  <si>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</si>
  <si>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</si>
  <si>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</si>
  <si>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</si>
  <si>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</si>
  <si>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</si>
  <si>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</si>
  <si>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</si>
  <si>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</si>
  <si>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</si>
  <si>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</si>
  <si>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</si>
  <si>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</si>
  <si>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</si>
  <si>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</si>
  <si>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</si>
  <si>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</si>
  <si>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</si>
  <si>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</si>
  <si>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</si>
  <si>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</si>
  <si>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</si>
  <si>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</si>
  <si>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</si>
  <si>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</si>
  <si>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</si>
  <si>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</si>
  <si>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</si>
  <si>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</si>
  <si>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</si>
  <si>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</si>
  <si>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</si>
  <si>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</si>
  <si>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</si>
  <si>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</si>
  <si>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</si>
  <si>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</si>
  <si>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</si>
  <si>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</si>
  <si>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</si>
  <si>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</si>
  <si>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</si>
  <si>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</si>
  <si>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</si>
  <si>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</si>
  <si>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</si>
  <si>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</si>
  <si>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</si>
  <si>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</si>
  <si>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</si>
  <si>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</si>
  <si>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</si>
  <si>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</si>
  <si>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</si>
  <si>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</si>
  <si>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</si>
  <si>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</si>
  <si>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</si>
  <si>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</si>
  <si>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</si>
  <si>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</si>
  <si>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</si>
  <si>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</si>
  <si>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</si>
  <si>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</si>
  <si>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</si>
  <si>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</si>
  <si>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</si>
  <si>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</si>
  <si>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</si>
  <si>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</si>
  <si>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</si>
  <si>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</si>
  <si>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</si>
  <si>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</si>
  <si>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</si>
  <si>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</si>
  <si>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</si>
  <si>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</si>
  <si>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</si>
  <si>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</si>
  <si>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</si>
  <si>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</si>
  <si>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</si>
  <si>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</si>
  <si>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</si>
  <si>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</si>
  <si>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</si>
  <si>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</si>
  <si>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</si>
  <si>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</si>
  <si>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</si>
  <si>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</si>
  <si>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</si>
  <si>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</si>
  <si>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</si>
  <si>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</si>
  <si>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</si>
  <si>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</si>
  <si>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</si>
  <si>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</si>
  <si>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</si>
  <si>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</si>
  <si>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</si>
  <si>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</si>
  <si>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</si>
  <si>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</si>
  <si>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</si>
  <si>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</si>
  <si>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</si>
  <si>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</si>
  <si>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</si>
  <si>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</si>
  <si>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</si>
  <si>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</si>
  <si>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</si>
  <si>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</si>
  <si>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</si>
  <si>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</si>
  <si>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</si>
  <si>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</si>
  <si>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</si>
  <si>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</si>
  <si>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</si>
  <si>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</si>
  <si>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</si>
  <si>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</si>
  <si>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</si>
  <si>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</si>
  <si>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</si>
  <si>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</si>
  <si>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</si>
  <si>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</si>
  <si>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</si>
  <si>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</si>
  <si>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</si>
  <si>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</si>
  <si>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</si>
  <si>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</si>
  <si>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</si>
  <si>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</si>
  <si>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</si>
  <si>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</si>
  <si>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</si>
  <si>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</si>
  <si>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</si>
  <si>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</si>
  <si>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</si>
  <si>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</si>
  <si>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</si>
  <si>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</si>
  <si>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</si>
  <si>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</si>
  <si>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</si>
  <si>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</si>
  <si>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</si>
  <si>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</si>
  <si>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</si>
  <si>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</si>
  <si>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</si>
  <si>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</si>
  <si>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</si>
  <si>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</si>
  <si>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</si>
  <si>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</si>
  <si>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</si>
  <si>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</si>
  <si>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</si>
  <si>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</si>
  <si>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</si>
  <si>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</si>
  <si>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</si>
  <si>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</si>
  <si>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</si>
  <si>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</si>
  <si>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</si>
  <si>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</si>
  <si>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</si>
  <si>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</si>
  <si>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</si>
  <si>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</si>
  <si>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</si>
  <si>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</si>
  <si>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</si>
  <si>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</si>
  <si>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</si>
  <si>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</si>
  <si>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</si>
  <si>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</si>
  <si>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</si>
  <si>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</si>
  <si>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</si>
  <si>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</si>
  <si>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</si>
  <si>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</si>
  <si>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</si>
  <si>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</si>
  <si>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</si>
  <si>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</si>
  <si>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</si>
  <si>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</si>
  <si>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</si>
  <si>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</si>
  <si>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</si>
  <si>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</si>
  <si>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</si>
  <si>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</si>
  <si>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</si>
  <si>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</si>
  <si>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</si>
  <si>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</si>
  <si>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</si>
  <si>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</si>
  <si>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</si>
  <si>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</si>
  <si>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</si>
  <si>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</si>
  <si>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</si>
  <si>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</si>
  <si>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</si>
  <si>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</si>
  <si>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</si>
  <si>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</si>
  <si>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</si>
  <si>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</si>
  <si>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</si>
  <si>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</si>
  <si>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</si>
  <si>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</si>
  <si>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</si>
  <si>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</si>
  <si>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</si>
  <si>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</si>
  <si>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</si>
  <si>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</si>
  <si>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</si>
  <si>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</si>
  <si>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</si>
  <si>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</si>
  <si>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</si>
  <si>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</si>
  <si>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</si>
  <si>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</si>
  <si>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</si>
  <si>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</si>
  <si>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</si>
  <si>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</si>
  <si>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</si>
  <si>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</si>
  <si>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</si>
  <si>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</si>
  <si>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</si>
  <si>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</si>
  <si>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</si>
  <si>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</si>
  <si>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</si>
  <si>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</si>
  <si>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</si>
  <si>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</si>
  <si>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</si>
  <si>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</si>
  <si>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</si>
  <si>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</si>
  <si>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</si>
  <si>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</si>
  <si>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</si>
  <si>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</si>
  <si>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</si>
  <si>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</si>
  <si>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</si>
  <si>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</si>
  <si>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</si>
  <si>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</si>
  <si>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</si>
  <si>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</si>
  <si>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</si>
  <si>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</si>
  <si>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</si>
  <si>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</si>
  <si>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</si>
  <si>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</si>
  <si>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</si>
  <si>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</si>
  <si>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</si>
  <si>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</si>
  <si>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</si>
  <si>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</si>
  <si>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</si>
  <si>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</si>
  <si>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</si>
  <si>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</si>
  <si>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</si>
  <si>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</si>
  <si>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</si>
  <si>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</si>
  <si>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</si>
  <si>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</si>
  <si>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</si>
  <si>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</si>
  <si>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</si>
  <si>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</si>
  <si>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</si>
  <si>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</si>
  <si>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</si>
  <si>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</si>
  <si>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</si>
  <si>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</si>
  <si>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</si>
  <si>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</si>
  <si>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</si>
  <si>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</si>
  <si>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</si>
  <si>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</si>
  <si>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</si>
  <si>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</si>
  <si>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</si>
  <si>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</si>
  <si>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</si>
  <si>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</si>
  <si>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</si>
  <si>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</si>
  <si>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</si>
  <si>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</si>
  <si>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</si>
  <si>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</si>
  <si>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</si>
  <si>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</si>
  <si>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</si>
  <si>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</si>
  <si>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</si>
  <si>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</si>
  <si>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</si>
  <si>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</si>
  <si>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</si>
  <si>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</si>
  <si>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</si>
  <si>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</si>
  <si>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</si>
  <si>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</si>
  <si>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</si>
  <si>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</si>
  <si>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</si>
  <si>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</si>
  <si>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</si>
  <si>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</si>
  <si>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</si>
  <si>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</si>
  <si>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</si>
  <si>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</si>
  <si>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</si>
  <si>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</si>
  <si>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</si>
  <si>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</si>
  <si>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</si>
  <si>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</si>
  <si>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</si>
  <si>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</si>
  <si>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</si>
  <si>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</si>
  <si>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</si>
  <si>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</si>
  <si>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</si>
  <si>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</si>
  <si>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</si>
  <si>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</si>
  <si>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</si>
  <si>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</si>
  <si>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</si>
  <si>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</si>
  <si>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</si>
  <si>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</si>
  <si>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</si>
  <si>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</si>
  <si>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</si>
  <si>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</si>
  <si>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</si>
  <si>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</si>
  <si>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</si>
  <si>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</si>
  <si>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</si>
  <si>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</si>
  <si>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</si>
  <si>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</si>
  <si>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</si>
  <si>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</si>
  <si>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</si>
  <si>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</si>
  <si>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</si>
  <si>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</si>
  <si>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</si>
  <si>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</si>
  <si>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</si>
  <si>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</si>
  <si>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</si>
  <si>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</si>
  <si>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</si>
  <si>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</si>
  <si>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</si>
  <si>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</si>
  <si>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</si>
  <si>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</si>
  <si>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</si>
  <si>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</si>
  <si>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</si>
  <si>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</si>
  <si>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</si>
  <si>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</si>
  <si>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</si>
  <si>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</si>
  <si>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</si>
  <si>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</si>
  <si>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</si>
  <si>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</si>
  <si>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</si>
  <si>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</si>
  <si>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</si>
  <si>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</si>
  <si>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</si>
  <si>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</si>
  <si>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</si>
  <si>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</si>
  <si>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</si>
  <si>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</si>
  <si>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</si>
  <si>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</si>
  <si>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</si>
  <si>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</si>
  <si>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</si>
  <si>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</si>
  <si>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</si>
  <si>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</si>
  <si>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</si>
  <si>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</si>
  <si>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</si>
  <si>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</si>
  <si>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</si>
  <si>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</si>
  <si>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</si>
  <si>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</si>
  <si>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</si>
  <si>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</si>
  <si>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</si>
  <si>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</si>
  <si>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</si>
  <si>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</si>
  <si>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</si>
  <si>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</si>
  <si>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</si>
  <si>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</si>
  <si>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</si>
  <si>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</si>
  <si>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</si>
  <si>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</si>
  <si>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</si>
  <si>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</si>
  <si>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</si>
  <si>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</si>
  <si>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</si>
  <si>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</si>
  <si>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</si>
  <si>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</si>
  <si>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</si>
  <si>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</si>
  <si>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</si>
  <si>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</si>
  <si>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</si>
  <si>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</si>
  <si>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</si>
  <si>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</si>
  <si>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</si>
  <si>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</si>
  <si>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</si>
  <si>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</si>
  <si>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</si>
  <si>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</si>
  <si>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</si>
  <si>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</si>
  <si>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</si>
  <si>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</si>
  <si>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</si>
  <si>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</si>
  <si>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</si>
  <si>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</si>
  <si>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</si>
  <si>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</si>
  <si>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</si>
  <si>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</si>
  <si>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</si>
  <si>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</si>
  <si>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</si>
  <si>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</si>
  <si>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</si>
  <si>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</si>
  <si>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</si>
  <si>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</si>
  <si>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</si>
  <si>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</si>
  <si>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</si>
  <si>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</si>
  <si>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</si>
  <si>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</si>
  <si>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</si>
  <si>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</si>
  <si>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</si>
  <si>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</si>
  <si>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</si>
  <si>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</si>
  <si>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</si>
  <si>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</si>
  <si>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</si>
  <si>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</si>
  <si>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</si>
  <si>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</si>
  <si>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</si>
  <si>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</si>
  <si>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</si>
  <si>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</si>
  <si>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</si>
  <si>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</si>
  <si>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</si>
  <si>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</si>
  <si>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</si>
  <si>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</si>
  <si>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</si>
  <si>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</si>
  <si>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</si>
  <si>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</si>
  <si>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</si>
  <si>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</si>
  <si>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</si>
  <si>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</si>
  <si>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</si>
  <si>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</si>
  <si>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</si>
  <si>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</si>
  <si>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</si>
  <si>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</si>
  <si>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</si>
  <si>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</si>
  <si>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</si>
  <si>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</si>
  <si>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</si>
  <si>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</si>
  <si>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</si>
  <si>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</si>
  <si>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</si>
  <si>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</si>
  <si>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</si>
  <si>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</si>
  <si>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</si>
  <si>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</si>
  <si>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</si>
  <si>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</si>
  <si>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</si>
  <si>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</si>
  <si>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</si>
  <si>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</si>
  <si>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</si>
  <si>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</si>
  <si>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</si>
  <si>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</si>
  <si>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</si>
  <si>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</si>
  <si>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</si>
  <si>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</si>
  <si>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</si>
  <si>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</si>
  <si>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</si>
  <si>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</si>
  <si>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</si>
  <si>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</si>
  <si>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</si>
  <si>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</si>
  <si>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</si>
  <si>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</si>
  <si>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</si>
  <si>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</si>
  <si>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</si>
  <si>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</si>
  <si>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</si>
  <si>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</si>
  <si>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</si>
  <si>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</si>
  <si>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</si>
  <si>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</si>
  <si>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</si>
  <si>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</si>
  <si>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</si>
  <si>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</si>
  <si>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</si>
  <si>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</si>
  <si>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</si>
  <si>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</si>
  <si>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</si>
  <si>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</si>
  <si>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</si>
  <si>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</si>
  <si>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</si>
  <si>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</si>
  <si>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</si>
  <si>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</si>
  <si>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</si>
  <si>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</si>
  <si>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</si>
  <si>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</si>
  <si>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</si>
  <si>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</si>
  <si>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</si>
  <si>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</si>
  <si>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</si>
  <si>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</si>
  <si>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</si>
  <si>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</si>
  <si>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</si>
  <si>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</si>
  <si>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</si>
  <si>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</si>
  <si>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</si>
  <si>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</si>
  <si>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</si>
  <si>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</si>
  <si>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</si>
  <si>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</si>
  <si>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</si>
  <si>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</si>
  <si>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</si>
  <si>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</si>
  <si>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</si>
  <si>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</si>
  <si>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</si>
  <si>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</si>
  <si>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</si>
  <si>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</si>
  <si>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</si>
  <si>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</si>
  <si>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</si>
  <si>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</si>
  <si>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</si>
  <si>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</si>
  <si>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</si>
  <si>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</si>
  <si>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</si>
  <si>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</si>
  <si>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</si>
  <si>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</si>
  <si>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</si>
  <si>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</si>
  <si>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</si>
  <si>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</si>
  <si>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</si>
  <si>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</si>
  <si>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</si>
  <si>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</si>
  <si>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</si>
  <si>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</si>
  <si>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</si>
  <si>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</si>
  <si>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</si>
  <si>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</si>
  <si>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</si>
  <si>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</si>
  <si>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</si>
  <si>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</si>
  <si>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</si>
  <si>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</si>
  <si>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</si>
  <si>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</si>
  <si>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</si>
  <si>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</si>
  <si>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</si>
  <si>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</si>
  <si>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</si>
  <si>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</si>
  <si>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</si>
  <si>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</si>
  <si>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</si>
  <si>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</si>
  <si>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</si>
  <si>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</si>
  <si>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</si>
  <si>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</si>
  <si>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</si>
  <si>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</si>
  <si>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</si>
  <si>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</si>
  <si>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</si>
  <si>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</si>
  <si>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</si>
  <si>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</si>
  <si>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</si>
  <si>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</si>
  <si>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</si>
  <si>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</si>
  <si>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</si>
  <si>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</si>
  <si>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</si>
  <si>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</si>
  <si>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</si>
  <si>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</si>
  <si>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</si>
  <si>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</si>
  <si>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</si>
  <si>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</si>
  <si>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</si>
  <si>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</si>
  <si>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</si>
  <si>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</si>
  <si>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</si>
  <si>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</si>
  <si>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</si>
  <si>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</si>
  <si>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</si>
  <si>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</si>
  <si>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</si>
  <si>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</si>
  <si>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</si>
  <si>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</si>
  <si>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</si>
  <si>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</si>
  <si>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</si>
  <si>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</si>
  <si>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</si>
  <si>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</si>
  <si>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</si>
  <si>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</si>
  <si>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</si>
  <si>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</si>
  <si>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</si>
  <si>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</si>
  <si>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</si>
  <si>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</si>
  <si>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</si>
  <si>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</si>
  <si>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</si>
  <si>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</si>
  <si>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</si>
  <si>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</si>
  <si>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</si>
  <si>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</si>
  <si>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</si>
  <si>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</si>
  <si>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</si>
  <si>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</si>
  <si>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</si>
  <si>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</si>
  <si>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</si>
  <si>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</si>
  <si>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</si>
  <si>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</si>
  <si>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</si>
  <si>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</si>
  <si>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</si>
  <si>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</si>
  <si>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</si>
  <si>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</si>
  <si>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</si>
  <si>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</si>
  <si>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</si>
  <si>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</si>
  <si>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</si>
  <si>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</si>
  <si>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</si>
  <si>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</si>
  <si>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</si>
  <si>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</si>
  <si>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</si>
  <si>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</si>
  <si>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</si>
  <si>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</si>
  <si>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</si>
  <si>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</si>
  <si>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</si>
  <si>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</si>
  <si>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</si>
  <si>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</si>
  <si>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</si>
  <si>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</si>
  <si>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</si>
  <si>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</si>
  <si>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</si>
  <si>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</si>
  <si>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</si>
  <si>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</si>
  <si>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</si>
  <si>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</si>
  <si>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</si>
  <si>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</si>
  <si>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</si>
  <si>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</si>
  <si>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</si>
  <si>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</si>
  <si>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</si>
  <si>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</si>
  <si>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</si>
  <si>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</si>
  <si>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</si>
  <si>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</si>
  <si>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</si>
  <si>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</si>
  <si>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</si>
  <si>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</si>
  <si>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</si>
  <si>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</si>
  <si>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</si>
  <si>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</si>
  <si>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</si>
  <si>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</si>
  <si>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</si>
  <si>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</si>
  <si>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</si>
  <si>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</si>
  <si>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</si>
  <si>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</si>
  <si>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</si>
  <si>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</si>
  <si>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</si>
  <si>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</si>
  <si>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</si>
  <si>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</si>
  <si>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</si>
  <si>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</si>
  <si>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</si>
  <si>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</si>
  <si>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</si>
  <si>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</si>
  <si>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</si>
  <si>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</si>
  <si>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</si>
  <si>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</si>
  <si>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</si>
  <si>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</si>
  <si>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</si>
  <si>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</si>
  <si>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</si>
  <si>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</si>
  <si>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</si>
  <si>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</si>
  <si>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</si>
  <si>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</si>
  <si>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</si>
  <si>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</si>
  <si>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</si>
  <si>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</si>
  <si>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</si>
  <si>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</si>
  <si>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</si>
  <si>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</si>
  <si>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</si>
  <si>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</si>
  <si>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</si>
  <si>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</si>
  <si>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</si>
  <si>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</si>
  <si>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</si>
  <si>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</si>
  <si>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</si>
  <si>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</si>
  <si>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</si>
  <si>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</si>
  <si>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</si>
  <si>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</si>
  <si>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</si>
  <si>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</si>
  <si>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</si>
  <si>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</si>
  <si>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</si>
  <si>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</si>
  <si>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</si>
  <si>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</si>
  <si>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</si>
  <si>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</si>
  <si>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</si>
  <si>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</si>
  <si>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</si>
  <si>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</si>
  <si>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</si>
  <si>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</si>
  <si>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</si>
  <si>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</si>
  <si>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</si>
  <si>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</si>
  <si>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</si>
  <si>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</si>
  <si>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</si>
  <si>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</si>
  <si>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</si>
  <si>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</si>
  <si>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</si>
  <si>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</si>
  <si>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</si>
  <si>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</si>
  <si>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</si>
  <si>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</si>
  <si>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</si>
  <si>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</si>
  <si>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</si>
  <si>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</si>
  <si>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</si>
  <si>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</si>
  <si>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</si>
  <si>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</si>
  <si>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</si>
  <si>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</si>
  <si>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</si>
  <si>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</si>
  <si>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</si>
  <si>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</si>
  <si>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</si>
  <si>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</si>
  <si>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</si>
  <si>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</si>
  <si>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</si>
  <si>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</si>
  <si>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</si>
  <si>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</si>
  <si>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</si>
  <si>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</si>
  <si>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</si>
  <si>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</si>
  <si>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</si>
  <si>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</si>
  <si>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</si>
  <si>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</si>
  <si>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</si>
  <si>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</si>
  <si>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</si>
  <si>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</si>
  <si>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</si>
  <si>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</si>
  <si>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</si>
  <si>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</si>
  <si>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</si>
  <si>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</si>
  <si>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</si>
  <si>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</si>
  <si>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</si>
  <si>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</si>
  <si>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</si>
  <si>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</si>
  <si>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</si>
  <si>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</si>
  <si>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</si>
  <si>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</si>
  <si>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</si>
  <si>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</si>
  <si>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</si>
  <si>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</si>
  <si>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</si>
  <si>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</si>
  <si>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</si>
  <si>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</si>
  <si>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</si>
  <si>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</si>
  <si>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</si>
  <si>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</si>
  <si>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</si>
  <si>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</si>
  <si>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</si>
  <si>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</si>
  <si>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</si>
  <si>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</si>
  <si>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</si>
  <si>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</si>
  <si>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</si>
  <si>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</si>
  <si>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</si>
  <si>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</si>
  <si>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</si>
  <si>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</si>
  <si>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</si>
  <si>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</si>
  <si>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</si>
  <si>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</si>
  <si>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</si>
  <si>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</si>
  <si>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</si>
  <si>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</si>
  <si>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</si>
  <si>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</si>
  <si>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</si>
  <si>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</si>
  <si>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</si>
  <si>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</si>
  <si>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</si>
  <si>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</si>
  <si>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</si>
  <si>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</si>
  <si>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</si>
  <si>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</si>
  <si>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</si>
  <si>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</si>
  <si>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</si>
  <si>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</si>
  <si>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</si>
  <si>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</si>
  <si>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</si>
  <si>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</si>
  <si>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</si>
  <si>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</si>
  <si>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</si>
  <si>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</si>
  <si>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</si>
  <si>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</si>
  <si>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</si>
  <si>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</si>
  <si>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</si>
  <si>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</si>
  <si>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</si>
  <si>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</si>
  <si>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</si>
  <si>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</si>
  <si>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</si>
  <si>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</si>
  <si>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</si>
  <si>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</si>
  <si>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</si>
  <si>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</si>
  <si>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</si>
  <si>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</si>
  <si>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</si>
  <si>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</si>
  <si>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</si>
  <si>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</si>
  <si>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</si>
  <si>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</si>
  <si>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</si>
  <si>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</si>
  <si>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</si>
  <si>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</si>
  <si>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</si>
  <si>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</si>
  <si>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</si>
  <si>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</si>
  <si>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</si>
  <si>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</si>
  <si>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</si>
  <si>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</si>
  <si>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</si>
  <si>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</si>
  <si>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</si>
  <si>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</si>
  <si>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</si>
  <si>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</si>
  <si>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</si>
  <si>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</si>
  <si>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</si>
  <si>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</si>
  <si>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</si>
  <si>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</si>
  <si>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</si>
  <si>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</si>
  <si>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</si>
  <si>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</si>
  <si>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</si>
  <si>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</si>
  <si>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</si>
  <si>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</si>
  <si>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</si>
  <si>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</si>
  <si>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</si>
  <si>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</si>
  <si>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</si>
  <si>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</si>
  <si>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</si>
  <si>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</si>
  <si>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</si>
  <si>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</si>
  <si>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</si>
  <si>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</si>
  <si>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</si>
  <si>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</si>
  <si>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</si>
  <si>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</si>
  <si>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</si>
  <si>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</si>
  <si>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</si>
  <si>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</si>
  <si>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</si>
  <si>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</si>
  <si>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</si>
  <si>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</si>
  <si>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</si>
  <si>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</si>
  <si>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</si>
  <si>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</si>
  <si>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</si>
  <si>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</si>
  <si>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</si>
  <si>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</si>
  <si>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</si>
  <si>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</si>
  <si>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</si>
  <si>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</si>
  <si>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</si>
  <si>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</si>
  <si>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</si>
  <si>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</si>
  <si>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</si>
  <si>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</si>
  <si>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</si>
  <si>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</si>
  <si>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</si>
  <si>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</si>
  <si>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</si>
  <si>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</si>
  <si>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</si>
  <si>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</si>
  <si>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</si>
  <si>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</si>
  <si>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</si>
  <si>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</si>
  <si>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</si>
  <si>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</si>
  <si>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</si>
  <si>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</si>
  <si>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</si>
  <si>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</si>
  <si>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</si>
  <si>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</si>
  <si>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</si>
  <si>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</si>
  <si>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</si>
  <si>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</si>
  <si>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</si>
  <si>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</si>
  <si>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</si>
  <si>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</si>
  <si>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</si>
  <si>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</si>
  <si>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</si>
  <si>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</si>
  <si>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</si>
  <si>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</si>
  <si>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</si>
  <si>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</si>
  <si>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</si>
  <si>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</si>
  <si>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</si>
  <si>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</si>
  <si>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</si>
  <si>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</si>
  <si>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</si>
  <si>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</si>
  <si>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</si>
  <si>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</si>
  <si>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</si>
  <si>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</si>
  <si>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</si>
  <si>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</si>
  <si>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</si>
  <si>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</si>
  <si>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</si>
  <si>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</si>
  <si>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</si>
  <si>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</si>
  <si>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</si>
  <si>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</si>
  <si>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</si>
  <si>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</si>
  <si>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</si>
  <si>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</si>
  <si>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</si>
  <si>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</si>
  <si>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</si>
  <si>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</si>
  <si>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</si>
  <si>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</si>
  <si>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</si>
  <si>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</si>
  <si>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</si>
  <si>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</si>
  <si>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</si>
  <si>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</si>
  <si>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</si>
  <si>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</si>
  <si>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</si>
  <si>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</si>
  <si>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</si>
  <si>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</si>
  <si>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</si>
  <si>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</si>
  <si>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</si>
  <si>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</si>
  <si>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</si>
  <si>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</si>
  <si>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</si>
  <si>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</si>
  <si>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</si>
  <si>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</si>
  <si>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</si>
  <si>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</si>
  <si>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</si>
  <si>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</si>
  <si>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</si>
  <si>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</si>
  <si>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</si>
  <si>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</si>
  <si>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</si>
  <si>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</si>
  <si>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</si>
  <si>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</si>
  <si>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</si>
  <si>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</si>
  <si>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</si>
  <si>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</si>
  <si>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</si>
  <si>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</si>
  <si>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</si>
  <si>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</si>
  <si>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</si>
  <si>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</si>
  <si>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</si>
  <si>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</si>
  <si>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</si>
  <si>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</si>
  <si>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</si>
  <si>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</si>
  <si>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</si>
  <si>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</si>
  <si>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</si>
  <si>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</si>
  <si>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</si>
  <si>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</si>
  <si>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</si>
  <si>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</si>
  <si>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</si>
  <si>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</si>
  <si>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</si>
  <si>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</si>
  <si>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</si>
  <si>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</si>
  <si>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</si>
  <si>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</si>
  <si>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</si>
  <si>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</si>
  <si>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</si>
  <si>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</si>
  <si>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</si>
  <si>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</si>
  <si>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</si>
  <si>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</si>
  <si>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</si>
  <si>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</si>
  <si>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</si>
  <si>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</si>
  <si>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</si>
  <si>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</si>
  <si>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</si>
  <si>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</si>
  <si>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</si>
  <si>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</si>
  <si>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</si>
  <si>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</si>
  <si>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</si>
  <si>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</si>
  <si>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</si>
  <si>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</si>
  <si>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</si>
  <si>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</si>
  <si>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</si>
  <si>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</si>
  <si>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</si>
  <si>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</si>
  <si>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</si>
  <si>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</si>
  <si>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</si>
  <si>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</si>
  <si>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</si>
  <si>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</si>
  <si>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</si>
  <si>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</si>
  <si>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</si>
  <si>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</si>
  <si>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</si>
  <si>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</si>
  <si>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</si>
  <si>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</si>
  <si>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</si>
  <si>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</si>
  <si>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</si>
  <si>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</si>
  <si>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</si>
  <si>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</si>
  <si>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</si>
  <si>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</si>
  <si>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</si>
  <si>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</si>
  <si>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</si>
  <si>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</si>
  <si>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</si>
  <si>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</si>
  <si>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</si>
  <si>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</si>
  <si>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</si>
  <si>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</si>
  <si>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</si>
  <si>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</si>
  <si>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</si>
  <si>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</si>
  <si>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</si>
  <si>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</si>
  <si>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</si>
  <si>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</si>
  <si>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</si>
  <si>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</si>
  <si>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</si>
  <si>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</si>
  <si>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</si>
  <si>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</si>
  <si>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</si>
  <si>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</si>
  <si>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</si>
  <si>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</si>
  <si>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</si>
  <si>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</si>
  <si>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</si>
  <si>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</si>
  <si>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</si>
  <si>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</si>
  <si>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</si>
  <si>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</si>
  <si>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</si>
  <si>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</si>
  <si>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</si>
  <si>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</si>
  <si>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</si>
  <si>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</si>
  <si>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</si>
  <si>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</si>
  <si>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</si>
  <si>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</si>
  <si>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</si>
  <si>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</si>
  <si>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</si>
  <si>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</si>
  <si>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</si>
  <si>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</si>
  <si>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</si>
  <si>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</si>
  <si>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</si>
  <si>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</si>
  <si>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</si>
  <si>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</si>
  <si>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</si>
  <si>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</si>
  <si>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</si>
  <si>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</si>
  <si>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</si>
  <si>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</si>
  <si>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</si>
  <si>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</si>
  <si>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</si>
  <si>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</si>
  <si>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</si>
  <si>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</si>
  <si>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</si>
  <si>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</si>
  <si>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</si>
  <si>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</si>
  <si>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</si>
  <si>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</si>
  <si>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</si>
  <si>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</si>
  <si>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</si>
  <si>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</si>
  <si>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</si>
  <si>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</si>
  <si>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</si>
  <si>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</si>
  <si>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</si>
  <si>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</si>
  <si>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</si>
  <si>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</si>
  <si>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</si>
  <si>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</si>
  <si>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</si>
  <si>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</si>
  <si>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</si>
  <si>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</si>
  <si>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</si>
  <si>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</si>
  <si>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</si>
  <si>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</si>
  <si>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</si>
  <si>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</si>
  <si>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</si>
  <si>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</si>
  <si>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</si>
  <si>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</si>
  <si>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</si>
  <si>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</si>
  <si>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</si>
  <si>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</si>
  <si>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</si>
  <si>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</si>
  <si>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</si>
  <si>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</si>
  <si>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</si>
  <si>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</si>
  <si>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</si>
  <si>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</si>
  <si>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</si>
  <si>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</si>
  <si>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</si>
  <si>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</si>
  <si>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</si>
  <si>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</si>
  <si>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</si>
  <si>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</si>
  <si>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</si>
  <si>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</si>
  <si>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</si>
  <si>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</si>
  <si>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</si>
  <si>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</si>
  <si>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</si>
  <si>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</si>
  <si>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</si>
  <si>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</si>
  <si>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</si>
  <si>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</si>
  <si>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</si>
  <si>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</si>
  <si>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</si>
  <si>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</si>
  <si>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</si>
  <si>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</si>
  <si>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</si>
  <si>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</si>
  <si>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</si>
  <si>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</si>
  <si>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</si>
  <si>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</si>
  <si>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</si>
  <si>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</si>
  <si>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</si>
  <si>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</si>
  <si>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</si>
  <si>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</si>
  <si>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</si>
  <si>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</si>
  <si>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</si>
  <si>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</si>
  <si>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</si>
  <si>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</si>
  <si>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</si>
  <si>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</si>
  <si>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</si>
  <si>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</si>
  <si>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</si>
  <si>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</si>
  <si>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</si>
  <si>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</si>
  <si>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</si>
  <si>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</si>
  <si>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</si>
  <si>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</si>
  <si>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</si>
  <si>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</si>
  <si>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</si>
  <si>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</si>
  <si>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</si>
  <si>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</si>
  <si>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</si>
  <si>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</si>
  <si>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</si>
  <si>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</si>
  <si>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</si>
  <si>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</si>
  <si>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</si>
  <si>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</si>
  <si>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</si>
  <si>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</si>
  <si>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</si>
  <si>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</si>
  <si>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</si>
  <si>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</si>
  <si>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</si>
  <si>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</si>
  <si>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</si>
  <si>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</si>
  <si>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</si>
  <si>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</si>
  <si>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</si>
  <si>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</si>
  <si>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</si>
  <si>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</si>
  <si>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</si>
  <si>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</si>
  <si>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</si>
  <si>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</si>
  <si>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</si>
  <si>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</si>
  <si>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</si>
  <si>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</si>
  <si>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</si>
  <si>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</si>
  <si>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</si>
  <si>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</si>
  <si>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</si>
  <si>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</si>
  <si>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</si>
  <si>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</si>
  <si>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</si>
  <si>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</si>
  <si>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</si>
  <si>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</si>
  <si>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</si>
  <si>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</si>
  <si>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</si>
  <si>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</si>
  <si>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</si>
  <si>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</si>
  <si>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</si>
  <si>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</si>
  <si>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</si>
  <si>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</si>
  <si>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</si>
  <si>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</si>
  <si>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</si>
  <si>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</si>
  <si>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</si>
  <si>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</si>
  <si>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</si>
  <si>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</si>
  <si>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</si>
  <si>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</si>
  <si>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</si>
  <si>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</si>
  <si>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</si>
  <si>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</si>
  <si>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</si>
  <si>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</si>
  <si>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</si>
  <si>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</si>
  <si>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</si>
  <si>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</si>
  <si>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</si>
  <si>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</si>
  <si>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</si>
  <si>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</si>
  <si>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</si>
  <si>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</si>
  <si>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</si>
  <si>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</si>
  <si>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</si>
  <si>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</si>
  <si>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</si>
  <si>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</si>
  <si>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</si>
  <si>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</si>
  <si>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</si>
  <si>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</si>
  <si>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</si>
  <si>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</si>
  <si>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</si>
  <si>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</si>
  <si>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</si>
  <si>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</si>
  <si>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</si>
  <si>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</si>
  <si>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</si>
  <si>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</si>
  <si>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</si>
  <si>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</si>
  <si>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</si>
  <si>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</si>
  <si>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</si>
  <si>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</si>
  <si>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</si>
  <si>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</si>
  <si>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</si>
  <si>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</si>
  <si>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</si>
  <si>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</si>
  <si>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</si>
  <si>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</si>
  <si>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</si>
  <si>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</si>
  <si>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</si>
  <si>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</si>
  <si>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</si>
  <si>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</si>
  <si>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</si>
  <si>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</si>
  <si>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</si>
  <si>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</si>
  <si>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</si>
  <si>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</si>
  <si>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</si>
  <si>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</si>
  <si>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</si>
  <si>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</si>
  <si>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</si>
  <si>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</si>
  <si>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</si>
  <si>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</si>
  <si>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</si>
  <si>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</si>
  <si>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</si>
  <si>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</si>
  <si>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</si>
  <si>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</si>
  <si>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</si>
  <si>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</si>
  <si>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</si>
  <si>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</si>
  <si>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</si>
  <si>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</si>
  <si>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</si>
  <si>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</si>
  <si>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</si>
  <si>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</si>
  <si>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</si>
  <si>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</si>
  <si>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</si>
  <si>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</si>
  <si>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</si>
  <si>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</si>
  <si>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</si>
  <si>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</si>
  <si>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</si>
  <si>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</si>
  <si>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</si>
  <si>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</si>
  <si>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</si>
  <si>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</si>
  <si>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</si>
  <si>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</si>
  <si>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</si>
  <si>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</si>
  <si>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</si>
  <si>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</si>
  <si>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</si>
  <si>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</si>
  <si>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</si>
  <si>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</si>
  <si>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</si>
  <si>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</si>
  <si>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</si>
  <si>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</si>
  <si>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</si>
  <si>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</si>
  <si>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</si>
  <si>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</si>
  <si>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</si>
  <si>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</si>
  <si>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</si>
  <si>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</si>
  <si>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</si>
  <si>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</si>
  <si>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</si>
  <si>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</si>
  <si>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</si>
  <si>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</si>
  <si>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</si>
  <si>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</si>
  <si>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</si>
  <si>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</si>
  <si>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</si>
  <si>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</si>
  <si>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</si>
  <si>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</si>
  <si>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</si>
  <si>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</si>
  <si>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</si>
  <si>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</si>
  <si>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</si>
  <si>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</si>
  <si>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</si>
  <si>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</si>
  <si>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</si>
  <si>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</si>
  <si>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</si>
  <si>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</si>
  <si>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</si>
  <si>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</si>
  <si>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</si>
  <si>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</si>
  <si>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</si>
  <si>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</si>
  <si>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</si>
  <si>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</si>
  <si>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</si>
  <si>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</si>
  <si>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</si>
  <si>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</si>
  <si>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</si>
  <si>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</si>
  <si>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</si>
  <si>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</si>
  <si>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</si>
  <si>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</si>
  <si>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</si>
  <si>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</si>
  <si>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</si>
  <si>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</si>
  <si>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</si>
  <si>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</si>
  <si>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</si>
  <si>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</si>
  <si>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</si>
  <si>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</si>
  <si>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</si>
  <si>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</si>
  <si>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</si>
  <si>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</si>
  <si>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</si>
  <si>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</si>
  <si>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</si>
  <si>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</si>
  <si>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</si>
  <si>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</si>
  <si>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</si>
  <si>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</si>
  <si>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</si>
  <si>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</si>
  <si>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</si>
  <si>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</si>
  <si>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</si>
  <si>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</si>
  <si>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</si>
  <si>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</si>
  <si>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</si>
  <si>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</si>
  <si>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</si>
  <si>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</si>
  <si>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</si>
  <si>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</si>
  <si>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</si>
  <si>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</si>
  <si>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</si>
  <si>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</si>
  <si>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</si>
  <si>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</si>
  <si>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</si>
  <si>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</si>
  <si>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</si>
  <si>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</si>
  <si>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</si>
  <si>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</si>
  <si>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</si>
  <si>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</si>
  <si>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</si>
  <si>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</si>
  <si>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</si>
  <si>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</si>
  <si>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</si>
  <si>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</si>
  <si>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</si>
  <si>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</si>
  <si>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</si>
  <si>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</si>
  <si>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</si>
  <si>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</si>
  <si>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</si>
  <si>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</si>
  <si>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</si>
  <si>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</si>
  <si>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</si>
  <si>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</si>
  <si>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</si>
  <si>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</si>
  <si>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</si>
  <si>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</si>
  <si>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</si>
  <si>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</si>
  <si>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</si>
  <si>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</si>
  <si>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</si>
  <si>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</si>
  <si>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</si>
  <si>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</si>
  <si>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</si>
  <si>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</si>
  <si>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</si>
  <si>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</si>
  <si>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</si>
  <si>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</si>
  <si>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PCM-20251114-00000981</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</si>
  <si>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</si>
  <si>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</si>
  <si>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</si>
  <si>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</si>
  <si>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</si>
  <si>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</si>
  <si>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</si>
  <si>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</si>
  <si>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</si>
  <si>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</si>
  <si>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</si>
  <si>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</si>
  <si>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at site </t>
  </si>
  <si>
    <t>PCM-20251114-00000915</t>
  </si>
  <si>
    <t>PCM-20251114-00000788</t>
  </si>
  <si>
    <t>TEAM at site mkw9706 to move bah0831 eta 75 mins</t>
  </si>
  <si>
    <t>PCM-20251114-00000971</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</si>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</sst>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7" totalsRowShown="0" headerRowDxfId="15" dataDxfId="14" headerRowBorderDxfId="12" tableBorderDxfId="13">
  <autoFilter ref="A1:L1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312.76100266203866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45975.709428587965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45975.709428587965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45975.709428587965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45975.709428587965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45975.709428587965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45975.709428587965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45975.709428587965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45975.709428587965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45975.709428587965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45975.709428587965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45975.709428587965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45975.709428587965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45975.709428587965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45975.709428587965</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45975.709428587965</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45975.709428587965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45975.709428587965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45975.709428587965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45975.709428587965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45975.709428587965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45975.709428587965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45975.709428587965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45975.709428587965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45975.709428587965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45975.709428587965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45975.709428587965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45975.709428587965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45975.709428587965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45975.709428587965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45975.709428587965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45975.709428587965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45975.709428587965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45975.709428587965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45975.709428587965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45975.709428587965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45975.709428587965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45975.709428587965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45975.709428587965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45975.709428587965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45975.709428587965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45975.709428587965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45975.709428587965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45975.709428587965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45975.709428587965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45975.709428587965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45975.709428587965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45975.709428587965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45975.709428587965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45975.709428587965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45975.709428587965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45975.709428587965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45975.709428587965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45975.709428587965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45975.709428587965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45975.709428587965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45975.709428587965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45975.709428587965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45975.709428587965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45975.709428587965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45975.709428587965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45975.709428587965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45975.709428587965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45975.709428587965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45975.709428587965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45975.709428587965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45975.709428587965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45975.709428587965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45975.709428587965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45975.709428587965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45975.709428587965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45975.709428587965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45975.709428587965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45975.709428587965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45975.709428587965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45975.709428587965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45975.709428587965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45975.709428587965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45975.709428587965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45975.709428587965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45975.709428587965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45975.709428587965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45975.709428587965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45975.709428587965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45975.709428587965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45975.709428587965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45975.709428587965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45975.709428587965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45975.709428587965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45975.709428587965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45975.709428587965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45975.709428587965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45975.709428587965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45975.709428587965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45975.709428587965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45975.709428587965</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150.70959062500333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1.1031438657446415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1.3178587963921018E-2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45975.709428587965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45975.709428587965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45975.709428587965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45975.709428587965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45975.709428587965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45975.709428587965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45975.709428587965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45975.709428587965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45975.709428587965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45975.709428587965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45975.709428587965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45975.709428587965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45975.709428587965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45975.709428587965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45975.709428587965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45975.709428587965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45975.709428587965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45975.709428587965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45975.709428587965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45975.709428587965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45975.709428587965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45975.709428587965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45975.709428587965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45975.709428587965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45975.709428587965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45975.709428587965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45975.709428587965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45975.709428587965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45975.709428587965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45975.709428587965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45975.709428587965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45975.709428587965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45975.709428587965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45975.709428587965</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3.1083680558367632E-2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45975.709428587965</v>
      </c>
      <c r="H3" s="22">
        <v>45975.643136574072</v>
      </c>
      <c r="I3" s="19" t="str">
        <f>IFERROR(VLOOKUP(D3,DB!A:F,6,0),"")</f>
        <v>SCECO</v>
      </c>
      <c r="J3" s="18" t="str">
        <f>IFERROR(VLOOKUP(D3,DB!A:G,7,0),"")</f>
        <v>Dead</v>
      </c>
      <c r="K3" s="45" t="s">
        <v>39112</v>
      </c>
      <c r="L3" s="23" t="str">
        <f>IFERROR(VLOOKUP(D3,DB!A:I,9,0),"")</f>
        <v>Latis</v>
      </c>
    </row>
    <row r="4" spans="1:13" ht="15" customHeight="1">
      <c r="A4" s="86" t="s">
        <v>39111</v>
      </c>
      <c r="B4" s="61" t="str">
        <f>IFERROR(VLOOKUP(D4,DB!A:K,11,0),"")</f>
        <v>R3</v>
      </c>
      <c r="C4" s="18">
        <v>4</v>
      </c>
      <c r="D4" s="18" t="s">
        <v>12900</v>
      </c>
      <c r="E4" s="18"/>
      <c r="F4" s="20"/>
      <c r="G4" s="21">
        <f t="shared" ca="1" si="0"/>
        <v>45975.709428587965</v>
      </c>
      <c r="H4" s="22">
        <v>45975.643125000002</v>
      </c>
      <c r="I4" s="19" t="str">
        <f>IFERROR(VLOOKUP(D4,DB!A:F,6,0),"")</f>
        <v>SCECO</v>
      </c>
      <c r="J4" s="18" t="str">
        <f>IFERROR(VLOOKUP(D4,DB!A:G,7,0),"")</f>
        <v>Vandalized</v>
      </c>
      <c r="K4" s="45" t="s">
        <v>39113</v>
      </c>
      <c r="L4" s="23" t="str">
        <f>IFERROR(VLOOKUP(D4,DB!A:I,9,0),"")</f>
        <v>Latis</v>
      </c>
    </row>
    <row r="5" spans="1:13" ht="15" customHeight="1">
      <c r="A5" s="19"/>
      <c r="B5" s="61" t="str">
        <f>IFERROR(VLOOKUP(D5,DB!A:K,11,0),"")</f>
        <v/>
      </c>
      <c r="C5" s="18"/>
      <c r="D5" s="18"/>
      <c r="E5" s="18"/>
      <c r="F5" s="20"/>
      <c r="G5" s="21">
        <f t="shared" ca="1" si="0"/>
        <v>45975.709428587965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45975.709428587965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45975.709428587965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45975.709428587965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45975.709428587965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45975.709428587965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45975.709428587965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45975.709428587965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45975.709428587965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45975.709428587965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45975.709428587965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45975.709428587965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45975.709428587965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45975.709428587965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45975.709428587965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45975.709428587965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45975.709428587965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45975.709428587965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45975.709428587965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45975.709428587965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45975.709428587965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45975.709428587965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45975.709428587965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45975.709428587965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45975.709428587965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45975.709428587965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45975.709428587965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45975.709428587965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45975.709428587965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45975.709428587965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45975.709428587965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45975.709428587965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45975.709428587965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45975.709428587965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45975.709428587965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45975.709428587965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45975.709428587965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45975.709428587965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45975.709428587965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45975.709428587965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45975.709428587965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45975.709428587965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45975.709428587965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45975.709428587965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45975.709428587965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45975.709428587965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45975.709428587965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45975.709428587965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45975.709428587965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45975.709428587965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45975.709428587965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45975.709428587965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45975.709428587965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45975.709428587965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45975.709428587965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45975.709428587965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45975.709428587965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45975.709428587965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45975.709428587965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45975.709428587965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45975.709428587965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45975.709428587965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45975.709428587965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45975.709428587965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45975.709428587965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45975.709428587965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45975.709428587965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45975.709428587965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45975.709428587965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45975.709428587965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45975.709428587965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45975.709428587965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45975.709428587965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45975.709428587965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45975.709428587965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45975.709428587965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45975.709428587965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45975.709428587965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45975.709428587965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45975.709428587965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45975.709428587965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45975.709428587965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45975.709428587965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45975.709428587965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45975.709428587965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45975.709428587965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45975.709428587965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45975.709428587965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45975.709428587965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45975.709428587965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45975.709428587965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45975.709428587965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45975.709428587965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45975.709428587965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45975.709428587965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45975.709428587965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45975.709428587965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45975.709428587965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45975.709428587965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45975.709428587965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45975.709428587965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45975.709428587965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45975.709428587965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45975.709428587965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45975.709428587965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45975.709428587965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45975.709428587965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45975.709428587965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45975.709428587965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45975.709428587965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45975.709428587965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45975.709428587965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45975.709428587965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45975.709428587965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45975.709428587965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45975.709428587965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45975.709428587965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45975.709428587965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45975.709428587965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45975.709428587965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45975.709428587965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45975.709428587965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45975.709428587965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45975.709428587965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45975.709428587965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45975.709428587965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45975.709428587965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45975.709428587965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45975.709428587965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45975.709428587965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45975.709428587965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45975.709428587965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45975.709428587965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45975.709428587965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45975.709428587965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45975.709428587965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45975.709428587965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45975.709428587965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45975.709428587965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45975.709428587965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45975.709428587965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45975.709428587965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45975.709428587965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45975.709428587965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45975.709428587965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45975.709428587965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45975.709428587965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45975.709428587965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45975.709428587965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45975.709428587965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45975.709428587965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45975.709428587965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45975.709428587965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45975.709428587965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45975.709428587965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45975.709428587965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45975.709428587965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45975.709428587965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45975.709428587965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45975.709428587965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45975.709428587965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45975.709428587965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45975.709428587965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45975.709428587965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45975.709428587965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45975.709428587965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45975.709428587965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45975.709428587965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45975.709428587965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45975.709428587965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45975.709428587965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45975.709428587965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45975.709428587965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45975.709428587965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45975.709428587965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45975.709428587965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45975.709428587965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45975.709428587965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45975.709428587965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45975.709428587965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45975.709428587965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45975.709428587965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45975.709428587965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45975.709428587965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45975.709428587965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45975.709428587965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45975.709428587965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45975.709428587965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45975.709428587965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45975.709428587965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45975.709428587965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45975.709428587965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45975.709428587965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45975.709428587965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45975.709428587965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45975.709428587965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45975.709428587965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45975.709428587965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45975.709428587965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45975.709428587965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45975.709428587965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45975.709428587965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45975.709428587965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45975.709428587965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45975.709428587965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45975.709428587965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45975.709428587965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45975.709428587965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45975.709428587965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45975.709428587965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45975.709428587965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45975.709428587965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45975.709428587965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45975.709428587965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45975.709428587965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45975.709428587965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45975.709428587965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45975.709428587965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45975.709428587965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45975.709428587965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45975.709428587965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45975.709428587965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45975.709428587965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45975.709428587965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45975.709428587965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45975.709428587965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45975.709428587965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45975.709428587965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45975.709428587965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45975.709428587965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45975.709428587965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45975.709428587965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45975.709428587965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45975.709428587965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45975.709428587965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45975.709428587965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45975.709428587965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45975.709428587965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45975.709428587965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45975.709428587965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45975.709428587965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45975.709428587965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45975.709428587965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45975.709428587965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45975.709428587965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45975.709428587965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45975.709428587965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45975.709428587965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45975.709428587965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45975.709428587965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45975.709428587965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45975.709428587965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45975.709428587965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45975.709428587965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45975.709428587965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45975.709428587965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45975.709428587965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45975.709428587965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45975.709428587965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45975.709428587965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45975.709428587965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45975.709428587965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45975.709428587965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45975.709428587965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45975.709428587965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45975.709428587965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45975.709428587965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45975.709428587965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45975.709428587965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45975.709428587965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45975.709428587965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45975.709428587965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45975.709428587965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45975.709428587965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45975.709428587965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45975.709428587965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45975.709428587965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45975.709428587965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45975.709428587965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45975.709428587965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45975.709428587965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45975.709428587965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45975.709428587965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45975.709428587965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45975.709428587965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45975.709428587965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45975.709428587965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45975.709428587965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45975.709428587965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45975.709428587965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45975.709428587965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45975.709428587965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45975.709428587965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45975.709428587965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45975.709428587965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45975.709428587965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45975.709428587965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45975.709428587965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45975.709428587965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45975.709428587965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45975.709428587965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45975.709428587965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45975.709428587965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45975.709428587965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45975.709428587965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45975.709428587965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45975.709428587965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45975.709428587965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45975.709428587965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45975.709428587965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45975.709428587965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45975.709428587965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45975.709428587965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45975.709428587965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45975.709428587965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45975.709428587965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45975.709428587965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45975.709428587965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45975.709428587965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45975.709428587965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45975.709428587965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45975.709428587965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45975.709428587965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45975.709428587965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45975.709428587965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45975.709428587965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45975.709428587965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45975.709428587965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45975.709428587965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45975.709428587965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45975.709428587965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45975.709428587965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45975.709428587965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45975.709428587965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45975.709428587965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45975.709428587965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45975.709428587965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45975.709428587965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45975.709428587965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45975.709428587965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45975.709428587965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45975.709428587965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45975.709428587965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45975.709428587965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45975.709428587965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45975.709428587965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45975.709428587965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45975.709428587965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45975.709428587965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45975.709428587965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45975.709428587965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45975.709428587965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45975.709428587965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45975.709428587965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45975.709428587965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45975.709428587965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45975.709428587965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45975.709428587965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45975.709428587965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45975.709428587965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45975.709428587965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45975.709428587965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45975.709428587965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45975.709428587965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45975.709428587965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45975.709428587965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45975.709428587965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45975.709428587965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45975.709428587965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45975.709428587965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45975.709428587965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45975.709428587965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45975.709428587965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45975.709428587965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45975.709428587965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45975.709428587965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45975.709428587965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45975.709428587965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45975.709428587965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45975.709428587965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45975.709428587965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45975.709428587965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45975.709428587965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45975.709428587965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45975.709428587965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45975.709428587965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45975.709428587965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45975.709428587965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45975.709428587965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45975.709428587965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45975.709428587965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45975.709428587965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45975.709428587965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45975.709428587965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45975.709428587965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45975.709428587965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45975.709428587965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45975.709428587965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45975.709428587965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45975.709428587965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45975.709428587965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45975.709428587965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45975.709428587965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45975.709428587965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45975.709428587965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45975.709428587965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45975.709428587965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45975.709428587965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45975.709428587965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45975.709428587965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45975.709428587965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45975.709428587965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45975.709428587965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45975.709428587965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45975.709428587965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45975.709428587965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45975.709428587965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45975.709428587965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45975.709428587965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45975.709428587965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45975.709428587965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45975.709428587965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45975.709428587965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45975.709428587965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45975.709428587965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45975.709428587965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45975.709428587965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45975.709428587965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45975.709428587965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45975.709428587965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45975.709428587965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45975.709428587965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45975.709428587965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45975.709428587965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45975.709428587965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45975.709428587965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45975.709428587965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45975.709428587965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45975.709428587965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45975.709428587965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45975.709428587965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45975.709428587965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45975.709428587965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45975.709428587965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45975.709428587965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45975.709428587965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45975.709428587965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45975.709428587965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45975.709428587965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45975.709428587965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45975.709428587965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45975.709428587965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45975.709428587965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45975.709428587965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45975.709428587965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45975.709428587965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45975.709428587965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45975.709428587965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45975.709428587965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45975.709428587965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45975.709428587965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45975.709428587965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45975.709428587965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45975.709428587965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45975.709428587965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45975.709428587965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45975.709428587965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45975.709428587965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45975.709428587965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45975.709428587965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45975.709428587965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45975.709428587965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45975.709428587965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45975.709428587965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45975.709428587965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45975.709428587965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45975.709428587965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45975.709428587965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45975.709428587965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45975.709428587965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45975.709428587965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45975.709428587965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45975.709428587965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45975.709428587965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45975.709428587965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45975.709428587965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45975.709428587965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45975.709428587965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45975.709428587965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45975.709428587965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45975.709428587965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45975.709428587965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45975.709428587965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45975.709428587965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45975.709428587965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45975.709428587965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45975.709428587965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45975.709428587965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45975.709428587965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45975.709428587965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45975.709428587965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45975.709428587965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45975.709428587965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45975.709428587965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45975.709428587965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45975.709428587965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45975.709428587965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45975.709428587965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45975.709428587965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45975.709428587965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45975.709428587965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45975.709428587965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45975.709428587965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45975.709428587965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45975.709428587965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45975.709428587965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45975.709428587965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45975.709428587965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45975.709428587965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45975.709428587965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45975.709428587965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45975.709428587965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45975.709428587965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45975.709428587965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45975.709428587965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45975.709428587965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45975.709428587965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45975.709428587965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45975.709428587965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45975.709428587965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45975.709428587965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45975.709428587965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45975.709428587965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45975.709428587965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45975.709428587965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45975.709428587965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45975.709428587965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45975.709428587965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45975.709428587965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45975.709428587965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45975.709428587965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45975.709428587965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45975.709428587965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45975.709428587965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45975.709428587965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45975.709428587965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45975.709428587965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45975.709428587965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45975.709428587965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45975.709428587965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45975.709428587965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45975.709428587965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45975.709428587965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45975.709428587965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45975.709428587965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45975.709428587965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45975.709428587965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45975.709428587965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45975.709428587965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45975.709428587965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45975.709428587965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45975.709428587965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45975.709428587965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45975.709428587965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45975.709428587965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45975.709428587965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45975.709428587965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45975.709428587965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45975.709428587965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45975.709428587965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45975.709428587965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45975.709428587965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45975.709428587965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45975.709428587965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45975.709428587965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45975.709428587965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45975.709428587965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45975.709428587965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45975.709428587965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45975.709428587965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45975.709428587965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45975.709428587965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45975.709428587965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45975.709428587965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45975.709428587965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45975.709428587965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45975.709428587965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45975.709428587965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45975.709428587965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45975.709428587965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45975.709428587965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45975.709428587965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45975.709428587965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45975.709428587965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45975.709428587965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45975.709428587965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45975.709428587965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45975.709428587965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45975.709428587965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45975.709428587965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45975.709428587965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45975.709428587965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45975.709428587965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45975.709428587965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45975.709428587965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45975.709428587965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45975.709428587965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45975.709428587965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45975.709428587965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45975.709428587965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45975.709428587965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45975.709428587965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45975.709428587965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45975.709428587965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45975.709428587965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45975.709428587965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45975.709428587965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45975.709428587965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45975.709428587965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45975.709428587965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45975.709428587965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45975.709428587965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45975.709428587965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45975.709428587965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45975.709428587965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45975.709428587965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45975.709428587965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45975.709428587965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45975.709428587965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45975.709428587965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45975.709428587965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45975.709428587965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45975.709428587965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45975.709428587965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45975.709428587965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45975.709428587965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45975.709428587965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45975.709428587965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45975.709428587965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45975.709428587965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45975.709428587965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45975.709428587965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45975.709428587965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45975.709428587965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45975.709428587965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45975.709428587965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45975.709428587965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45975.709428587965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45975.709428587965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45975.709428587965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45975.709428587965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45975.709428587965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45975.709428587965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45975.709428587965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45975.709428587965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45975.709428587965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45975.709428587965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45975.709428587965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45975.709428587965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45975.709428587965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45975.709428587965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45975.709428587965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45975.709428587965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45975.709428587965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45975.709428587965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45975.709428587965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45975.709428587965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45975.709428587965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45975.709428587965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45975.709428587965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45975.709428587965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45975.709428587965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45975.709428587965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45975.709428587965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45975.709428587965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45975.709428587965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45975.709428587965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45975.709428587965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45975.709428587965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45975.709428587965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45975.709428587965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45975.709428587965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45975.709428587965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45975.709428587965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45975.709428587965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45975.709428587965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45975.709428587965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45975.709428587965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45975.709428587965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45975.709428587965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45975.709428587965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45975.709428587965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45975.709428587965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45975.709428587965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45975.709428587965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45975.709428587965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45975.709428587965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45975.709428587965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45975.709428587965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45975.709428587965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45975.709428587965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45975.709428587965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45975.709428587965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45975.709428587965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45975.709428587965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45975.709428587965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45975.709428587965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45975.709428587965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45975.709428587965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45975.709428587965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45975.709428587965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45975.709428587965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45975.709428587965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45975.709428587965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45975.709428587965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45975.709428587965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45975.709428587965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45975.709428587965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45975.709428587965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45975.709428587965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45975.709428587965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45975.709428587965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45975.709428587965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45975.709428587965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45975.709428587965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45975.709428587965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45975.709428587965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45975.709428587965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45975.709428587965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45975.709428587965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45975.709428587965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45975.709428587965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45975.709428587965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45975.709428587965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45975.709428587965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45975.709428587965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45975.709428587965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45975.709428587965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45975.709428587965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45975.709428587965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45975.709428587965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45975.709428587965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45975.709428587965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45975.709428587965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45975.709428587965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45975.709428587965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45975.709428587965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45975.709428587965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45975.709428587965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45975.709428587965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45975.709428587965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45975.709428587965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45975.709428587965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45975.709428587965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45975.709428587965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45975.709428587965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45975.709428587965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45975.709428587965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45975.709428587965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45975.709428587965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45975.709428587965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45975.709428587965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45975.709428587965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45975.709428587965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45975.709428587965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45975.709428587965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45975.709428587965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45975.709428587965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45975.709428587965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45975.709428587965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45975.709428587965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45975.709428587965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45975.709428587965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45975.709428587965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45975.709428587965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45975.709428587965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45975.709428587965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45975.709428587965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45975.709428587965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45975.709428587965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45975.709428587965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45975.709428587965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45975.709428587965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45975.709428587965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45975.709428587965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45975.709428587965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45975.709428587965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45975.709428587965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45975.709428587965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45975.709428587965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45975.709428587965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45975.709428587965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45975.709428587965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45975.709428587965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45975.709428587965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45975.709428587965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45975.709428587965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45975.709428587965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45975.709428587965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45975.709428587965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45975.709428587965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45975.709428587965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45975.709428587965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45975.709428587965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45975.709428587965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45975.709428587965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45975.709428587965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45975.709428587965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45975.709428587965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45975.709428587965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45975.709428587965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45975.709428587965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45975.709428587965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45975.709428587965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45975.709428587965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45975.709428587965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45975.709428587965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45975.709428587965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45975.709428587965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45975.709428587965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45975.709428587965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45975.709428587965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45975.709428587965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45975.709428587965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45975.709428587965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45975.709428587965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45975.709428587965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45975.709428587965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45975.709428587965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45975.709428587965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45975.709428587965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45975.709428587965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45975.709428587965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45975.709428587965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45975.709428587965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45975.709428587965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45975.709428587965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45975.709428587965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45975.709428587965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45975.709428587965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45975.709428587965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45975.709428587965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45975.709428587965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45975.709428587965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45975.709428587965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45975.709428587965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45975.709428587965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45975.709428587965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45975.709428587965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45975.709428587965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45975.709428587965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45975.709428587965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45975.709428587965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45975.709428587965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45975.709428587965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45975.709428587965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45975.709428587965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45975.709428587965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45975.709428587965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45975.709428587965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45975.709428587965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45975.709428587965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45975.709428587965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45975.709428587965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45975.709428587965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45975.709428587965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45975.709428587965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45975.709428587965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45975.709428587965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45975.709428587965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45975.709428587965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45975.709428587965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45975.709428587965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45975.709428587965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45975.709428587965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45975.709428587965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45975.709428587965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45975.709428587965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45975.709428587965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45975.709428587965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45975.709428587965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45975.709428587965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45975.709428587965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45975.709428587965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45975.709428587965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45975.709428587965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45975.709428587965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45975.709428587965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45975.709428587965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45975.709428587965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45975.709428587965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45975.709428587965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45975.709428587965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45975.709428587965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45975.709428587965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45975.709428587965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45975.709428587965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45975.709428587965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45975.709428587965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45975.709428587965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45975.709428587965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45975.709428587965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45975.709428587965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45975.709428587965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45975.709428587965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45975.709428587965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45975.709428587965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45975.709428587965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45975.709428587965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45975.709428587965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45975.709428587965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45975.709428587965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45975.709428587965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45975.709428587965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45975.709428587965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45975.709428587965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45975.709428587965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45975.709428587965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45975.709428587965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45975.709428587965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45975.709428587965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45975.709428587965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45975.709428587965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45975.709428587965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45975.709428587965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45975.709428587965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45975.709428587965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45975.709428587965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45975.709428587965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45975.709428587965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45975.709428587965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45975.709428587965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45975.709428587965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45975.709428587965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45975.709428587965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45975.709428587965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45975.709428587965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45975.709428587965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45975.709428587965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45975.709428587965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45975.709428587965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45975.709428587965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45975.709428587965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45975.709428587965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45975.709428587965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45975.709428587965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45975.709428587965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45975.709428587965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45975.709428587965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45975.709428587965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45975.709428587965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45975.709428587965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45975.709428587965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45975.709428587965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45975.709428587965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45975.709428587965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45975.709428587965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45975.709428587965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45975.709428587965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45975.709428587965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45975.709428587965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45975.709428587965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45975.709428587965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45975.709428587965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45975.709428587965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45975.709428587965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45975.709428587965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45975.709428587965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45975.709428587965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45975.709428587965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45975.709428587965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45975.709428587965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45975.709428587965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45975.709428587965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45975.709428587965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45975.709428587965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45975.709428587965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45975.709428587965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45975.709428587965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45975.709428587965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45975.709428587965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45975.709428587965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45975.709428587965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45975.709428587965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45975.709428587965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45975.709428587965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45975.709428587965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45975.709428587965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45975.709428587965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45975.709428587965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45975.709428587965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45975.709428587965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45975.709428587965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45975.709428587965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45975.709428587965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45975.709428587965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45975.709428587965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45975.709428587965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45975.709428587965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45975.709428587965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45975.709428587965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45975.709428587965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45975.709428587965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45975.709428587965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45975.709428587965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45975.709428587965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45975.709428587965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45975.709428587965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45975.709428587965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45975.709428587965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45975.709428587965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45975.709428587965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45975.709428587965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45975.709428587965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45975.709428587965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45975.709428587965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45975.709428587965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45975.709428587965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45975.709428587965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45975.709428587965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45975.709428587965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45975.709428587965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45975.709428587965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45975.709428587965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45975.709428587965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45975.709428587965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45975.709428587965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45975.709428587965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45975.709428587965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45975.709428587965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45975.709428587965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45975.709428587965</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272.2287109953686</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37511</v>
      </c>
      <c r="E3" s="95" t="s">
        <v>39021</v>
      </c>
      <c r="F3" s="96">
        <v>45975.687048611115</v>
      </c>
      <c r="G3" s="97">
        <f ca="1">IFERROR(NOW()-F3,"")</f>
        <v>2.2379976850061212E-2</v>
      </c>
      <c r="H3" s="96">
        <v>45975.680798611109</v>
      </c>
      <c r="I3" s="135" t="str">
        <f>IFERROR(VLOOKUP(D3,DB!A:F,6,0),"")</f>
        <v>Generator-SG</v>
      </c>
      <c r="J3" s="135" t="str">
        <f>IFERROR(VLOOKUP(D3,DB!A:G,7,0),"")</f>
        <v>Vandalized</v>
      </c>
      <c r="K3" s="98" t="s">
        <v>39117</v>
      </c>
      <c r="L3" s="92" t="str">
        <f>IFERROR(VLOOKUP(D3,DB!A:I,9,0),"")</f>
        <v>Latis</v>
      </c>
    </row>
    <row r="4" spans="1:16" ht="15" customHeight="1">
      <c r="A4" s="135"/>
      <c r="B4" s="135" t="str">
        <f>IFERROR(VLOOKUP(D4,DB!A:K,11,0),"")</f>
        <v/>
      </c>
      <c r="C4" s="94"/>
      <c r="D4" s="92"/>
      <c r="E4" s="95"/>
      <c r="F4" s="96"/>
      <c r="G4" s="97">
        <f ca="1">IFERROR(NOW()-F4,"")</f>
        <v>45975.709428587965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45975.709428587965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45975.709428587965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45975.709428587965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45975.709428587965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45975.709428587965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45975.709428587965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45975.709428587965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45975.709428587965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45975.709428587965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45975.709428587965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45975.709428587965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45975.709428587965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45975.709428587965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45975.709428587965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45975.709428587965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45975.709428587965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45975.709428587965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45975.709428587965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45975.709428587965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45975.709428587965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45975.709428587965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45975.709428587965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45975.709428587965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45975.709428587965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45975.709428587965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45975.709428587965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45975.709428587965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45975.709428587965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45975.709428587965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45975.709428587965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45975.709428587965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45975.709428587965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45975.709428587965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45975.709428587965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45975.709428587965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45975.709428587965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45975.709428587965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45975.709428587965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45975.709428587965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45975.709428587965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45975.709428587965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45975.709428587965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45975.709428587965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45975.709428587965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45975.709428587965</v>
      </c>
      <c r="H49" s="96"/>
      <c r="I49" s="135" t="str">
        <f>IFERROR(VLOOKUP(D49,DB!A:F,6,0),"")</f>
        <v/>
      </c>
      <c r="J49" s="135" t="str">
        <f>IFERROR(VLOOKUP(D49,DB!A:G,7,0),"")</f>
        <v/>
      </c>
      <c r="K49" s="98"/>
      <c r="L49" s="92"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7"/>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83.877368402776483</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49.520551273148158</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27.04831747685239</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34999</v>
      </c>
      <c r="E6" s="124" t="s">
        <v>39021</v>
      </c>
      <c r="F6" s="156">
        <v>45975.640729166669</v>
      </c>
      <c r="G6" s="126">
        <f t="shared" ref="G6:G60" ca="1" si="2">IFERROR(NOW()-F6,"")</f>
        <v>6.8699421295605134E-2</v>
      </c>
      <c r="H6" s="125">
        <v>45975.629351851851</v>
      </c>
      <c r="I6" s="124" t="str">
        <f>IFERROR(VLOOKUP(D6,DB!A:F,6,0),"")</f>
        <v>SCECO</v>
      </c>
      <c r="J6" s="124" t="str">
        <f>IFERROR(VLOOKUP(D6,DB!A:G,7,0),"")</f>
        <v>Vandalized</v>
      </c>
      <c r="K6" s="124" t="s">
        <v>39127</v>
      </c>
      <c r="L6" s="124" t="str">
        <f>IFERROR(VLOOKUP(D6,DB!A:I,9,0),"")</f>
        <v>Latis</v>
      </c>
    </row>
    <row r="7" spans="1:13">
      <c r="A7" s="124" t="s">
        <v>39128</v>
      </c>
      <c r="B7" s="124" t="str">
        <f>IFERROR(VLOOKUP(D7,DB!A:K,11,0),"")</f>
        <v>R5</v>
      </c>
      <c r="C7" s="124">
        <v>2</v>
      </c>
      <c r="D7" s="124" t="s">
        <v>38310</v>
      </c>
      <c r="E7" s="124" t="s">
        <v>39021</v>
      </c>
      <c r="F7" s="156">
        <v>45975.644548611112</v>
      </c>
      <c r="G7" s="126">
        <f ca="1">IFERROR(NOW()-F7,"")</f>
        <v>6.4879976853262633E-2</v>
      </c>
      <c r="H7" s="125">
        <v>45975.633402777778</v>
      </c>
      <c r="I7" s="124" t="str">
        <f>IFERROR(VLOOKUP(D7,DB!A:F,6,0),"")</f>
        <v>SCECO</v>
      </c>
      <c r="J7" s="124" t="str">
        <f>IFERROR(VLOOKUP(D7,DB!A:G,7,0),"")</f>
        <v>No BB Shifted</v>
      </c>
      <c r="K7" s="124" t="s">
        <v>39129</v>
      </c>
      <c r="L7" s="124" t="str">
        <f>IFERROR(VLOOKUP(D7,DB!A:I,9,0),"")</f>
        <v>Latis</v>
      </c>
    </row>
    <row r="8" spans="1:13">
      <c r="A8" s="124" t="s">
        <v>39130</v>
      </c>
      <c r="B8" s="124" t="str">
        <f>IFERROR(VLOOKUP(D8,DB!A:K,11,0),"")</f>
        <v>R5</v>
      </c>
      <c r="C8" s="124">
        <v>1</v>
      </c>
      <c r="D8" s="124" t="s">
        <v>34351</v>
      </c>
      <c r="E8" s="124" t="s">
        <v>39021</v>
      </c>
      <c r="F8" s="156">
        <v>45975.663761574076</v>
      </c>
      <c r="G8" s="126">
        <f t="shared" ca="1" si="2"/>
        <v>4.5667013888305519E-2</v>
      </c>
      <c r="H8" s="125">
        <v>45975.658229166664</v>
      </c>
      <c r="I8" s="124" t="str">
        <f>IFERROR(VLOOKUP(D8,DB!A:F,6,0),"")</f>
        <v>SCECO</v>
      </c>
      <c r="J8" s="124" t="str">
        <f>IFERROR(VLOOKUP(D8,DB!A:G,7,0),"")</f>
        <v>Vandalized</v>
      </c>
      <c r="K8" s="124" t="s">
        <v>39127</v>
      </c>
      <c r="L8" s="124" t="str">
        <f>IFERROR(VLOOKUP(D8,DB!A:I,9,0),"")</f>
        <v>Latis</v>
      </c>
    </row>
    <row r="9" spans="1:13">
      <c r="A9" s="124"/>
      <c r="B9" s="124" t="str">
        <f>IFERROR(VLOOKUP(D9,DB!A:K,11,0),"")</f>
        <v/>
      </c>
      <c r="C9" s="124"/>
      <c r="D9"/>
      <c r="E9" s="124"/>
      <c r="F9" s="124"/>
      <c r="G9" s="126">
        <f t="shared" ca="1" si="2"/>
        <v>45975.709428587965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45975.709428587965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45975.709428587965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45975.709428587965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45975.709428587965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45975.709428587965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45975.709428587965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45975.709428587965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45975.709428587965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45975.709428587965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45975.709428587965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45975.709428587965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45975.709428587965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45975.709428587965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45975.709428587965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45975.709428587965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45975.709428587965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45975.709428587965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45975.709428587965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45975.709428587965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45975.709428587965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45975.709428587965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45975.709428587965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45975.709428587965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45975.709428587965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45975.709428587965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45975.709428587965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45975.709428587965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45975.709428587965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45975.709428587965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45975.709428587965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45975.709428587965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45975.709428587965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45975.709428587965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45975.709428587965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45975.709428587965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45975.709428587965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45975.709428587965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45975.709428587965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45975.709428587965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45975.709428587965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45975.709428587965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45975.709428587965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45975.709428587965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45975.709428587965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45975.709428587965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45975.709428587965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45975.709428587965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45975.709428587965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45975.709428587965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45975.709428587965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45975.709428587965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ref="G61:G124" ca="1" si="3">IFERROR(NOW()-F61,"")</f>
        <v>45975.709428587965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45975.709428587965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45975.709428587965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45975.709428587965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45975.709428587965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45975.709428587965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45975.709428587965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45975.709428587965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45975.709428587965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45975.709428587965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45975.709428587965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45975.709428587965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45975.709428587965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45975.709428587965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45975.709428587965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45975.709428587965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45975.709428587965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45975.709428587965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45975.709428587965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45975.709428587965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45975.709428587965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45975.709428587965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45975.709428587965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45975.709428587965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45975.709428587965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45975.709428587965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45975.709428587965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45975.709428587965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45975.709428587965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45975.709428587965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45975.709428587965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45975.709428587965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45975.709428587965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45975.709428587965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45975.709428587965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45975.709428587965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45975.709428587965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45975.709428587965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45975.709428587965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45975.709428587965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45975.709428587965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45975.709428587965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45975.709428587965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45975.709428587965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45975.709428587965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45975.709428587965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45975.709428587965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45975.709428587965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45975.709428587965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45975.709428587965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45975.709428587965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45975.709428587965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45975.709428587965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45975.709428587965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45975.709428587965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45975.709428587965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45975.709428587965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45975.709428587965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45975.709428587965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45975.709428587965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45975.709428587965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45975.709428587965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45975.709428587965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45975.709428587965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4">IFERROR(NOW()-F125,"")</f>
        <v>45975.709428587965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45975.709428587965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45975.709428587965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45975.709428587965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45975.709428587965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45975.709428587965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45975.709428587965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45975.709428587965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45975.709428587965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45975.709428587965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45975.709428587965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45975.709428587965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45975.709428587965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45975.709428587965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45975.709428587965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45975.709428587965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45975.709428587965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45975.709428587965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45975.709428587965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45975.709428587965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45975.709428587965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45975.709428587965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45975.709428587965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45975.709428587965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45975.709428587965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45975.709428587965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45975.709428587965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45975.709428587965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45975.709428587965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45975.709428587965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45975.709428587965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45975.709428587965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45975.709428587965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45975.709428587965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45975.709428587965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45975.709428587965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45975.709428587965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45975.709428587965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45975.709428587965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45975.709428587965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45975.709428587965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45975.709428587965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45975.709428587965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45975.709428587965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45975.709428587965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45975.709428587965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45975.709428587965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45975.709428587965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45975.709428587965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45975.709428587965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45975.709428587965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45975.709428587965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45975.709428587965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45975.709428587965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45975.709428587965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45975.709428587965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45975.709428587965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45975.709428587965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45975.709428587965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45975.709428587965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45975.709428587965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45975.709428587965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45975.709428587965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45975.709428587965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5">IFERROR(NOW()-F189,"")</f>
        <v>45975.709428587965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45975.709428587965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45975.709428587965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45975.709428587965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45975.709428587965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45975.709428587965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45975.709428587965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45975.709428587965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45975.709428587965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45975.709428587965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45975.709428587965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45975.709428587965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45975.709428587965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45975.709428587965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45975.709428587965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45975.709428587965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45975.709428587965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45975.709428587965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45975.709428587965</v>
      </c>
      <c r="H207" s="124"/>
      <c r="I207" s="124" t="str">
        <f>IFERROR(VLOOKUP(D207,DB!A:F,6,0),"")</f>
        <v/>
      </c>
      <c r="J207" s="124" t="str">
        <f>IFERROR(VLOOKUP(D207,DB!A:G,7,0),"")</f>
        <v/>
      </c>
      <c r="K207" s="124"/>
      <c r="L207" s="124" t="str">
        <f>IFERROR(VLOOKUP(D207,DB!A:I,9,0),"")</f>
        <v/>
      </c>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39131</v>
      </c>
      <c r="B2" s="141" t="str">
        <f>IFERROR(VLOOKUP(D2,DB!A:K,11,0),"")</f>
        <v>R6</v>
      </c>
      <c r="C2" s="142">
        <v>3</v>
      </c>
      <c r="D2" s="141" t="s">
        <v>34828</v>
      </c>
      <c r="E2" s="124" t="s">
        <v>39021</v>
      </c>
      <c r="F2" s="143">
        <v>45975.624467592592</v>
      </c>
      <c r="G2" s="105">
        <f t="shared" ref="G2:G29" ca="1" si="0">IFERROR(NOW()-F2,"-")</f>
        <v>8.4960995372966863E-2</v>
      </c>
      <c r="H2" s="143">
        <v>45975.614120370374</v>
      </c>
      <c r="I2" s="141" t="str">
        <f>IFERROR(VLOOKUP(D2,DB!A:F,6,0),"")</f>
        <v>Generator-SG</v>
      </c>
      <c r="J2" s="141" t="str">
        <f>IFERROR(VLOOKUP(D2,DB!A:G,7,0),"")</f>
        <v>Vandalized</v>
      </c>
      <c r="K2" s="144" t="s">
        <v>39132</v>
      </c>
      <c r="L2" s="145" t="str">
        <f>IFERROR(VLOOKUP(D2,DB!A:I,9,0),"")</f>
        <v>Latis</v>
      </c>
    </row>
    <row r="3" spans="1:16382" ht="31.5" customHeight="1">
      <c r="A3" s="140" t="s">
        <v>39133</v>
      </c>
      <c r="B3" s="141" t="str">
        <f>IFERROR(VLOOKUP(D3,DB!A:K,11,0),"")</f>
        <v>R6</v>
      </c>
      <c r="C3" s="142">
        <v>1</v>
      </c>
      <c r="D3" s="141" t="s">
        <v>34048</v>
      </c>
      <c r="E3" s="124" t="s">
        <v>39100</v>
      </c>
      <c r="F3" s="157">
        <v>45975.681296296294</v>
      </c>
      <c r="G3" s="105">
        <f t="shared" ca="1" si="0"/>
        <v>2.8132291670772247E-2</v>
      </c>
      <c r="H3" s="143">
        <v>45975.634282407409</v>
      </c>
      <c r="I3" s="141" t="str">
        <f>IFERROR(VLOOKUP(D3,DB!A:F,6,0),"")</f>
        <v>SCECO+STB</v>
      </c>
      <c r="J3" s="141" t="str">
        <f>IFERROR(VLOOKUP(D3,DB!A:G,7,0),"")</f>
        <v>Good</v>
      </c>
      <c r="K3" s="144" t="s">
        <v>39134</v>
      </c>
      <c r="L3" s="145" t="str">
        <f>IFERROR(VLOOKUP(D3,DB!A:I,9,0),"")</f>
        <v>Latis</v>
      </c>
    </row>
    <row r="4" spans="1:16382" ht="31.5" customHeight="1">
      <c r="A4" s="140"/>
      <c r="B4" s="141" t="str">
        <f>IFERROR(VLOOKUP(D4,DB!A:K,11,0),"")</f>
        <v/>
      </c>
      <c r="C4" s="142"/>
      <c r="D4" s="141"/>
      <c r="E4" s="124"/>
      <c r="F4" s="143"/>
      <c r="G4" s="105">
        <f t="shared" ca="1" si="0"/>
        <v>45975.709428587965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45975.709428587965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45975.709428587965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45975.709428587965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45975.709428587965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45975.709428587965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45975.709428587965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45975.709428587965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45975.709428587965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45975.709428587965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45975.709428587965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45975.709428587965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45975.709428587965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45975.709428587965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45975.709428587965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45975.709428587965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45975.709428587965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45975.709428587965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45975.709428587965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45975.709428587965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45975.709428587965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45975.709428587965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45975.709428587965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45975.709428587965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45975.709428587965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45975.709428587965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ref="G30:G93" ca="1" si="1">IFERROR(NOW()-F30,"-")</f>
        <v>45975.709428587965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45975.709428587965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45975.709428587965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45975.709428587965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45975.709428587965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45975.709428587965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45975.709428587965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45975.709428587965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45975.709428587965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45975.709428587965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45975.709428587965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45975.709428587965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45975.709428587965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45975.709428587965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45975.709428587965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45975.709428587965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45975.709428587965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45975.709428587965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45975.709428587965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45975.709428587965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45975.709428587965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45975.709428587965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45975.709428587965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45975.709428587965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45975.709428587965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45975.709428587965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45975.709428587965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45975.709428587965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45975.709428587965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45975.709428587965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45975.709428587965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45975.709428587965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45975.709428587965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45975.709428587965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45975.709428587965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45975.709428587965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45975.709428587965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45975.709428587965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45975.709428587965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45975.709428587965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45975.709428587965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45975.709428587965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45975.709428587965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45975.709428587965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45975.709428587965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45975.709428587965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45975.709428587965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45975.709428587965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45975.709428587965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45975.709428587965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45975.709428587965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45975.709428587965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45975.709428587965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45975.709428587965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45975.709428587965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45975.709428587965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45975.709428587965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45975.709428587965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45975.709428587965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45975.709428587965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45975.709428587965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45975.709428587965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45975.709428587965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45975.709428587965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ref="G94:G127" ca="1" si="2">IFERROR(NOW()-F94,"-")</f>
        <v>45975.709428587965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45975.709428587965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45975.709428587965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45975.709428587965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45975.709428587965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45975.709428587965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45975.709428587965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45975.709428587965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45975.709428587965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45975.709428587965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45975.709428587965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45975.709428587965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45975.709428587965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45975.709428587965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45975.709428587965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45975.709428587965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45975.709428587965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45975.709428587965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45975.709428587965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45975.709428587965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45975.709428587965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45975.709428587965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45975.709428587965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45975.709428587965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45975.709428587965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45975.709428587965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45975.709428587965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45975.709428587965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45975.709428587965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45975.709428587965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45975.709428587965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45975.709428587965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45975.709428587965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45975.709428587965</v>
      </c>
      <c r="H127" s="143"/>
      <c r="I127" s="141" t="str">
        <f>IFERROR(VLOOKUP(D127,DB!A:F,6,0),"")</f>
        <v/>
      </c>
      <c r="J127" s="141" t="str">
        <f>IFERROR(VLOOKUP(D127,DB!A:G,7,0),"")</f>
        <v/>
      </c>
      <c r="K127" s="144"/>
      <c r="L127" s="145" t="str">
        <f>IFERROR(VLOOKUP(D127,DB!A:I,9,0),"")</f>
        <v/>
      </c>
    </row>
  </sheetData>
  <dataValidations count="2">
    <dataValidation allowBlank="1" showInputMessage="1" showErrorMessage="1" sqref="E1" xr:uid="{9E1BC488-8814-4F8A-8DBE-742B3278AB71}"/>
    <dataValidation type="list" allowBlank="1" showInputMessage="1" showErrorMessage="1" sqref="E2:E1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2025-11-14T14:03:42Z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