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57" documentId="120_S{2AC9BD13-BADA-5192-A53E-5A8FF88502F6}" xr6:coauthVersionLast="47" xr6:coauthVersionMax="47" xr10:uidLastSave="{EF4437BD-ECBE-4DDA-9BCF-59772753D03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<sst xmlns="http://schemas.openxmlformats.org/spreadsheetml/2006/main" count="181600" uniqueCount="39214">
  <si>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</si>
  <si>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</si>
  <si>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</si>
  <si>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</si>
  <si>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</si>
  <si>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</si>
  <si>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</si>
  <si>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</si>
  <si>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</si>
  <si>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</si>
  <si>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</si>
  <si>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</si>
  <si>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</si>
  <si>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</si>
  <si>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</si>
  <si>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</si>
  <si>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</si>
  <si>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</si>
  <si>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</si>
  <si>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</si>
  <si>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</si>
  <si>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</si>
  <si>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</si>
  <si>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</si>
  <si>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</si>
  <si>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</si>
  <si>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</si>
  <si>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</si>
  <si>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</si>
  <si>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</si>
  <si>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</si>
  <si>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</si>
  <si>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</si>
  <si>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</si>
  <si>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</si>
  <si>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</si>
  <si>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</si>
  <si>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</si>
  <si>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</si>
  <si>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</si>
  <si>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</si>
  <si>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</si>
  <si>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</si>
  <si>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</si>
  <si>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</si>
  <si>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</si>
  <si>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</si>
  <si>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</si>
  <si>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</si>
  <si>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</si>
  <si>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</si>
  <si>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</si>
  <si>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</si>
  <si>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</si>
  <si>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</si>
  <si>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</si>
  <si>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</si>
  <si>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</si>
  <si>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</si>
  <si>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</si>
  <si>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</si>
  <si>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</si>
  <si>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</si>
  <si>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</si>
  <si>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</si>
  <si>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</si>
  <si>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</si>
  <si>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</si>
  <si>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</si>
  <si>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</si>
  <si>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</si>
  <si>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</si>
  <si>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</si>
  <si>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</si>
  <si>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</si>
  <si>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</si>
  <si>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</si>
  <si>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</si>
  <si>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</si>
  <si>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</si>
  <si>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</si>
  <si>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</si>
  <si>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</si>
  <si>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</si>
  <si>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</si>
  <si>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</si>
  <si>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</si>
  <si>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</si>
  <si>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</si>
  <si>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</si>
  <si>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</si>
  <si>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</si>
  <si>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</si>
  <si>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</si>
  <si>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</si>
  <si>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</si>
  <si>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</si>
  <si>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</si>
  <si>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</si>
  <si>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</si>
  <si>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</si>
  <si>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</si>
  <si>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</si>
  <si>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</si>
  <si>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</si>
  <si>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</si>
  <si>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</si>
  <si>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</si>
  <si>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</si>
  <si>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</si>
  <si>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</si>
  <si>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</si>
  <si>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</si>
  <si>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</si>
  <si>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</si>
  <si>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</si>
  <si>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</si>
  <si>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</si>
  <si>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</si>
  <si>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</si>
  <si>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</si>
  <si>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</si>
  <si>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</si>
  <si>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</si>
  <si>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</si>
  <si>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</si>
  <si>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</si>
  <si>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</si>
  <si>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</si>
  <si>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</si>
  <si>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</si>
  <si>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</si>
  <si>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</si>
  <si>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</si>
  <si>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</si>
  <si>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</si>
  <si>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</si>
  <si>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</si>
  <si>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</si>
  <si>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</si>
  <si>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</si>
  <si>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</si>
  <si>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</si>
  <si>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</si>
  <si>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</si>
  <si>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</si>
  <si>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</si>
  <si>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</si>
  <si>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</si>
  <si>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</si>
  <si>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</si>
  <si>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</si>
  <si>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</si>
  <si>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</si>
  <si>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</si>
  <si>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</si>
  <si>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</si>
  <si>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</si>
  <si>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</si>
  <si>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</si>
  <si>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</si>
  <si>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</si>
  <si>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</si>
  <si>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</si>
  <si>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</si>
  <si>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</si>
  <si>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</si>
  <si>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</si>
  <si>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</si>
  <si>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</si>
  <si>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</si>
  <si>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</si>
  <si>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</si>
  <si>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</si>
  <si>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</si>
  <si>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</si>
  <si>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</si>
  <si>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</si>
  <si>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</si>
  <si>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</si>
  <si>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</si>
  <si>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</si>
  <si>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</si>
  <si>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</si>
  <si>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</si>
  <si>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</si>
  <si>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</si>
  <si>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</si>
  <si>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</si>
  <si>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</si>
  <si>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</si>
  <si>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</si>
  <si>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</si>
  <si>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</si>
  <si>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</si>
  <si>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</si>
  <si>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</si>
  <si>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</si>
  <si>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</si>
  <si>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</si>
  <si>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</si>
  <si>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</si>
  <si>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</si>
  <si>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</si>
  <si>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</si>
  <si>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</si>
  <si>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</si>
  <si>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</si>
  <si>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</si>
  <si>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</si>
  <si>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</si>
  <si>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</si>
  <si>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</si>
  <si>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</si>
  <si>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</si>
  <si>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</si>
  <si>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</si>
  <si>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</si>
  <si>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</si>
  <si>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</si>
  <si>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</si>
  <si>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</si>
  <si>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</si>
  <si>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</si>
  <si>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</si>
  <si>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</si>
  <si>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</si>
  <si>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</si>
  <si>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</si>
  <si>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</si>
  <si>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</si>
  <si>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</si>
  <si>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</si>
  <si>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</si>
  <si>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</si>
  <si>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</si>
  <si>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</si>
  <si>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</si>
  <si>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</si>
  <si>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</si>
  <si>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</si>
  <si>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</si>
  <si>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</si>
  <si>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</si>
  <si>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</si>
  <si>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</si>
  <si>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</si>
  <si>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</si>
  <si>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</si>
  <si>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</si>
  <si>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</si>
  <si>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</si>
  <si>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</si>
  <si>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</si>
  <si>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</si>
  <si>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</si>
  <si>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</si>
  <si>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</si>
  <si>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</si>
  <si>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</si>
  <si>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</si>
  <si>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</si>
  <si>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</si>
  <si>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</si>
  <si>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</si>
  <si>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</si>
  <si>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</si>
  <si>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</si>
  <si>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</si>
  <si>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</si>
  <si>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</si>
  <si>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</si>
  <si>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</si>
  <si>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</si>
  <si>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</si>
  <si>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</si>
  <si>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</si>
  <si>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</si>
  <si>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</si>
  <si>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</si>
  <si>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</si>
  <si>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</si>
  <si>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</si>
  <si>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</si>
  <si>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</si>
  <si>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</si>
  <si>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</si>
  <si>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</si>
  <si>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</si>
  <si>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</si>
  <si>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</si>
  <si>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</si>
  <si>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</si>
  <si>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</si>
  <si>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</si>
  <si>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</si>
  <si>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</si>
  <si>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</si>
  <si>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</si>
  <si>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</si>
  <si>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</si>
  <si>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</si>
  <si>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</si>
  <si>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</si>
  <si>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</si>
  <si>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</si>
  <si>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</si>
  <si>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</si>
  <si>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</si>
  <si>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</si>
  <si>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</si>
  <si>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</si>
  <si>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</si>
  <si>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</si>
  <si>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</si>
  <si>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</si>
  <si>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</si>
  <si>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</si>
  <si>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</si>
  <si>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</si>
  <si>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</si>
  <si>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</si>
  <si>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</si>
  <si>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</si>
  <si>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</si>
  <si>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</si>
  <si>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</si>
  <si>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</si>
  <si>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</si>
  <si>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</si>
  <si>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</si>
  <si>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</si>
  <si>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</si>
  <si>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</si>
  <si>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</si>
  <si>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</si>
  <si>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</si>
  <si>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</si>
  <si>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</si>
  <si>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</si>
  <si>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</si>
  <si>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</si>
  <si>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</si>
  <si>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</si>
  <si>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</si>
  <si>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</si>
  <si>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</si>
  <si>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</si>
  <si>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</si>
  <si>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</si>
  <si>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</si>
  <si>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</si>
  <si>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</si>
  <si>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</si>
  <si>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</si>
  <si>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</si>
  <si>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</si>
  <si>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</si>
  <si>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</si>
  <si>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</si>
  <si>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</si>
  <si>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</si>
  <si>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</si>
  <si>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</si>
  <si>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</si>
  <si>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</si>
  <si>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</si>
  <si>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</si>
  <si>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</si>
  <si>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</si>
  <si>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</si>
  <si>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</si>
  <si>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</si>
  <si>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</si>
  <si>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</si>
  <si>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</si>
  <si>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</si>
  <si>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</si>
  <si>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</si>
  <si>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</si>
  <si>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</si>
  <si>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</si>
  <si>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</si>
  <si>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</si>
  <si>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</si>
  <si>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</si>
  <si>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</si>
  <si>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</si>
  <si>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</si>
  <si>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</si>
  <si>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</si>
  <si>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</si>
  <si>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</si>
  <si>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</si>
  <si>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</si>
  <si>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</si>
  <si>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</si>
  <si>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</si>
  <si>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</si>
  <si>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</si>
  <si>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</si>
  <si>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</si>
  <si>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</si>
  <si>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</si>
  <si>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</si>
  <si>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</si>
  <si>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</si>
  <si>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</si>
  <si>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</si>
  <si>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</si>
  <si>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</si>
  <si>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</si>
  <si>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</si>
  <si>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</si>
  <si>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</si>
  <si>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</si>
  <si>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</si>
  <si>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</si>
  <si>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</si>
  <si>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</si>
  <si>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</si>
  <si>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</si>
  <si>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</si>
  <si>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</si>
  <si>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</si>
  <si>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</si>
  <si>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</si>
  <si>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</si>
  <si>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</si>
  <si>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</si>
  <si>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</si>
  <si>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</si>
  <si>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</si>
  <si>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</si>
  <si>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</si>
  <si>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</si>
  <si>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</si>
  <si>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</si>
  <si>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</si>
  <si>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</si>
  <si>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</si>
  <si>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</si>
  <si>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</si>
  <si>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</si>
  <si>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</si>
  <si>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</si>
  <si>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</si>
  <si>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</si>
  <si>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</si>
  <si>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</si>
  <si>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</si>
  <si>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</si>
  <si>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</si>
  <si>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</si>
  <si>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</si>
  <si>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</si>
  <si>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</si>
  <si>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</si>
  <si>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</si>
  <si>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</si>
  <si>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</si>
  <si>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</si>
  <si>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</si>
  <si>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</si>
  <si>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</si>
  <si>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</si>
  <si>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</si>
  <si>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</si>
  <si>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</si>
  <si>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</si>
  <si>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</si>
  <si>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</si>
  <si>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</si>
  <si>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</si>
  <si>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</si>
  <si>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</si>
  <si>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</si>
  <si>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</si>
  <si>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</si>
  <si>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</si>
  <si>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</si>
  <si>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</si>
  <si>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</si>
  <si>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</si>
  <si>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</si>
  <si>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</si>
  <si>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</si>
  <si>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</si>
  <si>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</si>
  <si>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</si>
  <si>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</si>
  <si>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</si>
  <si>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</si>
  <si>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</si>
  <si>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</si>
  <si>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</si>
  <si>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</si>
  <si>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</si>
  <si>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</si>
  <si>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</si>
  <si>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</si>
  <si>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</si>
  <si>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</si>
  <si>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</si>
  <si>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</si>
  <si>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</si>
  <si>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</si>
  <si>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</si>
  <si>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</si>
  <si>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</si>
  <si>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</si>
  <si>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</si>
  <si>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</si>
  <si>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</si>
  <si>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</si>
  <si>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</si>
  <si>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</si>
  <si>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</si>
  <si>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</si>
  <si>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</si>
  <si>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</si>
  <si>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</si>
  <si>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</si>
  <si>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</si>
  <si>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</si>
  <si>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</si>
  <si>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</si>
  <si>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</si>
  <si>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</si>
  <si>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</si>
  <si>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</si>
  <si>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</si>
  <si>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</si>
  <si>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</si>
  <si>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</si>
  <si>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</si>
  <si>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</si>
  <si>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</si>
  <si>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</si>
  <si>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</si>
  <si>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</si>
  <si>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</si>
  <si>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</si>
  <si>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</si>
  <si>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</si>
  <si>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</si>
  <si>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</si>
  <si>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</si>
  <si>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</si>
  <si>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</si>
  <si>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</si>
  <si>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</si>
  <si>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</si>
  <si>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</si>
  <si>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</si>
  <si>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</si>
  <si>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</si>
  <si>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</si>
  <si>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</si>
  <si>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</si>
  <si>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</si>
  <si>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</si>
  <si>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</si>
  <si>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</si>
  <si>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</si>
  <si>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</si>
  <si>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</si>
  <si>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</si>
  <si>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</si>
  <si>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</si>
  <si>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</si>
  <si>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</si>
  <si>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</si>
  <si>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</si>
  <si>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</si>
  <si>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</si>
  <si>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</si>
  <si>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</si>
  <si>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</si>
  <si>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</si>
  <si>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</si>
  <si>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</si>
  <si>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</si>
  <si>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</si>
  <si>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</si>
  <si>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</si>
  <si>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</si>
  <si>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</si>
  <si>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</si>
  <si>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</si>
  <si>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</si>
  <si>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</si>
  <si>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</si>
  <si>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</si>
  <si>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</si>
  <si>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</si>
  <si>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</si>
  <si>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</si>
  <si>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</si>
  <si>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</si>
  <si>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</si>
  <si>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</si>
  <si>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</si>
  <si>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</si>
  <si>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</si>
  <si>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</si>
  <si>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</si>
  <si>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</si>
  <si>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</si>
  <si>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</si>
  <si>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</si>
  <si>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</si>
  <si>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</si>
  <si>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</si>
  <si>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</si>
  <si>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</si>
  <si>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</si>
  <si>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</si>
  <si>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</si>
  <si>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</si>
  <si>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</si>
  <si>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</si>
  <si>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</si>
  <si>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</si>
  <si>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</si>
  <si>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</si>
  <si>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</si>
  <si>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</si>
  <si>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</si>
  <si>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</si>
  <si>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</si>
  <si>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</si>
  <si>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</si>
  <si>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</si>
  <si>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</si>
  <si>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</si>
  <si>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</si>
  <si>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</si>
  <si>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</si>
  <si>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</si>
  <si>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</si>
  <si>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</si>
  <si>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</si>
  <si>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</si>
  <si>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</si>
  <si>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</si>
  <si>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</si>
  <si>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</si>
  <si>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</si>
  <si>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</si>
  <si>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</si>
  <si>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</si>
  <si>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</si>
  <si>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</si>
  <si>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</si>
  <si>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</si>
  <si>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</si>
  <si>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</si>
  <si>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</si>
  <si>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</si>
  <si>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</si>
  <si>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</si>
  <si>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</si>
  <si>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</si>
  <si>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</si>
  <si>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</si>
  <si>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</si>
  <si>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</si>
  <si>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</si>
  <si>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</si>
  <si>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</si>
  <si>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</si>
  <si>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</si>
  <si>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</si>
  <si>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</si>
  <si>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</si>
  <si>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</si>
  <si>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</si>
  <si>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</si>
  <si>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</si>
  <si>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</si>
  <si>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</si>
  <si>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</si>
  <si>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</si>
  <si>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</si>
  <si>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</si>
  <si>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</si>
  <si>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</si>
  <si>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</si>
  <si>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</si>
  <si>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</si>
  <si>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</si>
  <si>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</si>
  <si>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</si>
  <si>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</si>
  <si>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</si>
  <si>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</si>
  <si>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</si>
  <si>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</si>
  <si>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</si>
  <si>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</si>
  <si>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</si>
  <si>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</si>
  <si>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</si>
  <si>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</si>
  <si>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</si>
  <si>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</si>
  <si>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</si>
  <si>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</si>
  <si>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</si>
  <si>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</si>
  <si>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</si>
  <si>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</si>
  <si>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</si>
  <si>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</si>
  <si>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</si>
  <si>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</si>
  <si>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</si>
  <si>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</si>
  <si>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</si>
  <si>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</si>
  <si>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</si>
  <si>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</si>
  <si>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</si>
  <si>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</si>
  <si>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</si>
  <si>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</si>
  <si>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</si>
  <si>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</si>
  <si>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</si>
  <si>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</si>
  <si>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</si>
  <si>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</si>
  <si>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</si>
  <si>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</si>
  <si>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</si>
  <si>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</si>
  <si>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</si>
  <si>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</si>
  <si>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</si>
  <si>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</si>
  <si>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</si>
  <si>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</si>
  <si>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</si>
  <si>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</si>
  <si>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</si>
  <si>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</si>
  <si>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</si>
  <si>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</si>
  <si>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</si>
  <si>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</si>
  <si>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</si>
  <si>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</si>
  <si>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</si>
  <si>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</si>
  <si>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</si>
  <si>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</si>
  <si>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</si>
  <si>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</si>
  <si>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</si>
  <si>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</si>
  <si>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</si>
  <si>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</si>
  <si>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</si>
  <si>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</si>
  <si>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</si>
  <si>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</si>
  <si>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</si>
  <si>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</si>
  <si>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</si>
  <si>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</si>
  <si>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</si>
  <si>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</si>
  <si>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</si>
  <si>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</si>
  <si>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</si>
  <si>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</si>
  <si>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</si>
  <si>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</si>
  <si>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</si>
  <si>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</si>
  <si>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</si>
  <si>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</si>
  <si>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</si>
  <si>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</si>
  <si>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</si>
  <si>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</si>
  <si>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</si>
  <si>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</si>
  <si>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</si>
  <si>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</si>
  <si>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</si>
  <si>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</si>
  <si>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</si>
  <si>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</si>
  <si>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</si>
  <si>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</si>
  <si>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</si>
  <si>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</si>
  <si>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</si>
  <si>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</si>
  <si>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</si>
  <si>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</si>
  <si>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</si>
  <si>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</si>
  <si>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</si>
  <si>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</si>
  <si>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</si>
  <si>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</si>
  <si>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</si>
  <si>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</si>
  <si>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</si>
  <si>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</si>
  <si>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</si>
  <si>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</si>
  <si>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</si>
  <si>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</si>
  <si>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</si>
  <si>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</si>
  <si>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</si>
  <si>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</si>
  <si>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</si>
  <si>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</si>
  <si>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</si>
  <si>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</si>
  <si>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</si>
  <si>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</si>
  <si>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</si>
  <si>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</si>
  <si>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</si>
  <si>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</si>
  <si>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</si>
  <si>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</si>
  <si>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</si>
  <si>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</si>
  <si>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</si>
  <si>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</si>
  <si>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</si>
  <si>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</si>
  <si>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</si>
  <si>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</si>
  <si>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</si>
  <si>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</si>
  <si>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</si>
  <si>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</si>
  <si>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</si>
  <si>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</si>
  <si>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</si>
  <si>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</si>
  <si>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</si>
  <si>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</si>
  <si>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</si>
  <si>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</si>
  <si>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</si>
  <si>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</si>
  <si>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</si>
  <si>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</si>
  <si>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</si>
  <si>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</si>
  <si>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</si>
  <si>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</si>
  <si>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</si>
  <si>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</si>
  <si>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</si>
  <si>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</si>
  <si>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</si>
  <si>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</si>
  <si>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</si>
  <si>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</si>
  <si>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</si>
  <si>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</si>
  <si>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</si>
  <si>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</si>
  <si>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</si>
  <si>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</si>
  <si>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</si>
  <si>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</si>
  <si>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</si>
  <si>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</si>
  <si>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</si>
  <si>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</si>
  <si>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</si>
  <si>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</si>
  <si>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</si>
  <si>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</si>
  <si>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</si>
  <si>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</si>
  <si>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</si>
  <si>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</si>
  <si>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</si>
  <si>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</si>
  <si>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</si>
  <si>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</si>
  <si>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</si>
  <si>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</si>
  <si>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</si>
  <si>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</si>
  <si>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</si>
  <si>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</si>
  <si>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</si>
  <si>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</si>
  <si>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</si>
  <si>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</si>
  <si>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</si>
  <si>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</si>
  <si>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</si>
  <si>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</si>
  <si>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</si>
  <si>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</si>
  <si>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</si>
  <si>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</si>
  <si>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</si>
  <si>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</si>
  <si>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</si>
  <si>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</si>
  <si>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</si>
  <si>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</si>
  <si>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</si>
  <si>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</si>
  <si>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</si>
  <si>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</si>
  <si>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</si>
  <si>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</si>
  <si>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</si>
  <si>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</si>
  <si>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</si>
  <si>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</si>
  <si>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</si>
  <si>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</si>
  <si>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</si>
  <si>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</si>
  <si>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</si>
  <si>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</si>
  <si>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</si>
  <si>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</si>
  <si>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</si>
  <si>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</si>
  <si>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</si>
  <si>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</si>
  <si>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</si>
  <si>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</si>
  <si>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</si>
  <si>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</si>
  <si>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</si>
  <si>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</si>
  <si>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</si>
  <si>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</si>
  <si>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</si>
  <si>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</si>
  <si>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</si>
  <si>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</si>
  <si>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</si>
  <si>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</si>
  <si>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</si>
  <si>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</si>
  <si>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</si>
  <si>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</si>
  <si>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</si>
  <si>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</si>
  <si>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</si>
  <si>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</si>
  <si>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</si>
  <si>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</si>
  <si>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</si>
  <si>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</si>
  <si>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</si>
  <si>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</si>
  <si>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</si>
  <si>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</si>
  <si>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</si>
  <si>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</si>
  <si>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</si>
  <si>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</si>
  <si>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</si>
  <si>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</si>
  <si>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</si>
  <si>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</si>
  <si>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</si>
  <si>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</si>
  <si>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</si>
  <si>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</si>
  <si>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</si>
  <si>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</si>
  <si>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</si>
  <si>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</si>
  <si>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</si>
  <si>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</si>
  <si>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</si>
  <si>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</si>
  <si>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</si>
  <si>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</si>
  <si>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</si>
  <si>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</si>
  <si>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</si>
  <si>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</si>
  <si>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</si>
  <si>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</si>
  <si>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</si>
  <si>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</si>
  <si>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</si>
  <si>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</si>
  <si>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</si>
  <si>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</si>
  <si>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</si>
  <si>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</si>
  <si>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</si>
  <si>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</si>
  <si>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</si>
  <si>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</si>
  <si>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</si>
  <si>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</si>
  <si>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</si>
  <si>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</si>
  <si>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</si>
  <si>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</si>
  <si>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</si>
  <si>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</si>
  <si>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</si>
  <si>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</si>
  <si>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</si>
  <si>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</si>
  <si>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</si>
  <si>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</si>
  <si>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</si>
  <si>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</si>
  <si>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</si>
  <si>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</si>
  <si>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</si>
  <si>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</si>
  <si>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</si>
  <si>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</si>
  <si>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</si>
  <si>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</si>
  <si>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</si>
  <si>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</si>
  <si>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</si>
  <si>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</si>
  <si>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</si>
  <si>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</si>
  <si>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</si>
  <si>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</si>
  <si>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</si>
  <si>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</si>
  <si>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</si>
  <si>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</si>
  <si>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</si>
  <si>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</si>
  <si>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</si>
  <si>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</si>
  <si>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</si>
  <si>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</si>
  <si>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</si>
  <si>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</si>
  <si>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</si>
  <si>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</si>
  <si>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</si>
  <si>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</si>
  <si>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</si>
  <si>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</si>
  <si>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</si>
  <si>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</si>
  <si>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</si>
  <si>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</si>
  <si>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</si>
  <si>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</si>
  <si>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</si>
  <si>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</si>
  <si>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</si>
  <si>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</si>
  <si>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</si>
  <si>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</si>
  <si>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</si>
  <si>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</si>
  <si>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</si>
  <si>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</si>
  <si>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</si>
  <si>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</si>
  <si>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</si>
  <si>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</si>
  <si>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</si>
  <si>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</si>
  <si>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</si>
  <si>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</si>
  <si>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</si>
  <si>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</si>
  <si>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</si>
  <si>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</si>
  <si>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</si>
  <si>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</si>
  <si>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</si>
  <si>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</si>
  <si>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</si>
  <si>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</si>
  <si>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</si>
  <si>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</si>
  <si>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</si>
  <si>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</si>
  <si>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</si>
  <si>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</si>
  <si>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</si>
  <si>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</si>
  <si>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</si>
  <si>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</si>
  <si>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</si>
  <si>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</si>
  <si>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</si>
  <si>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</si>
  <si>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</si>
  <si>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</si>
  <si>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</si>
  <si>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</si>
  <si>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</si>
  <si>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</si>
  <si>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</si>
  <si>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</si>
  <si>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</si>
  <si>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</si>
  <si>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</si>
  <si>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</si>
  <si>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</si>
  <si>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</si>
  <si>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</si>
  <si>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</si>
  <si>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</si>
  <si>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</si>
  <si>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</si>
  <si>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</si>
  <si>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</si>
  <si>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</si>
  <si>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</si>
  <si>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</si>
  <si>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</si>
  <si>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</si>
  <si>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</si>
  <si>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</si>
  <si>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</si>
  <si>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</si>
  <si>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</si>
  <si>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</si>
  <si>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</si>
  <si>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</si>
  <si>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</si>
  <si>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</si>
  <si>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</si>
  <si>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</si>
  <si>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</si>
  <si>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</si>
  <si>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</si>
  <si>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</si>
  <si>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</si>
  <si>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</si>
  <si>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</si>
  <si>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</si>
  <si>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</si>
  <si>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</si>
  <si>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</si>
  <si>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</si>
  <si>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</si>
  <si>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</si>
  <si>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</si>
  <si>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</si>
  <si>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</si>
  <si>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</si>
  <si>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</si>
  <si>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</si>
  <si>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</si>
  <si>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</si>
  <si>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</si>
  <si>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</si>
  <si>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</si>
  <si>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</si>
  <si>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</si>
  <si>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</si>
  <si>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</si>
  <si>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</si>
  <si>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</si>
  <si>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</si>
  <si>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</si>
  <si>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</si>
  <si>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</si>
  <si>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</si>
  <si>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</si>
  <si>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</si>
  <si>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</si>
  <si>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</si>
  <si>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</si>
  <si>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</si>
  <si>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</si>
  <si>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</si>
  <si>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</si>
  <si>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</si>
  <si>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</si>
  <si>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</si>
  <si>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</si>
  <si>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</si>
  <si>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</si>
  <si>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</si>
  <si>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</si>
  <si>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</si>
  <si>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</si>
  <si>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</si>
  <si>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</si>
  <si>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</si>
  <si>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</si>
  <si>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</si>
  <si>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</si>
  <si>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</si>
  <si>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</si>
  <si>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</si>
  <si>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</si>
  <si>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</si>
  <si>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</si>
  <si>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</si>
  <si>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</si>
  <si>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</si>
  <si>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</si>
  <si>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</si>
  <si>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</si>
  <si>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</si>
  <si>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</si>
  <si>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</si>
  <si>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</si>
  <si>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</si>
  <si>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</si>
  <si>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</si>
  <si>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</si>
  <si>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</si>
  <si>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</si>
  <si>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</si>
  <si>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</si>
  <si>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</si>
  <si>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</si>
  <si>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</si>
  <si>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</si>
  <si>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</si>
  <si>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</si>
  <si>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</si>
  <si>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</si>
  <si>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</si>
  <si>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</si>
  <si>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</si>
  <si>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</si>
  <si>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</si>
  <si>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</si>
  <si>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</si>
  <si>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</si>
  <si>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</si>
  <si>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</si>
  <si>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</si>
  <si>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</si>
  <si>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</si>
  <si>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</si>
  <si>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</si>
  <si>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</si>
  <si>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</si>
  <si>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</si>
  <si>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</si>
  <si>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</si>
  <si>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</si>
  <si>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</si>
  <si>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</si>
  <si>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</si>
  <si>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</si>
  <si>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</si>
  <si>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</si>
  <si>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</si>
  <si>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</si>
  <si>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</si>
  <si>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</si>
  <si>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</si>
  <si>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</si>
  <si>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</si>
  <si>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</si>
  <si>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</si>
  <si>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</si>
  <si>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</si>
  <si>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</si>
  <si>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</si>
  <si>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</si>
  <si>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</si>
  <si>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</si>
  <si>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</si>
  <si>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</si>
  <si>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</si>
  <si>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</si>
  <si>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</si>
  <si>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</si>
  <si>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</si>
  <si>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</si>
  <si>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</si>
  <si>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</si>
  <si>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</si>
  <si>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</si>
  <si>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</si>
  <si>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</si>
  <si>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</si>
  <si>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</si>
  <si>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</si>
  <si>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</si>
  <si>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</si>
  <si>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</si>
  <si>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</si>
  <si>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</si>
  <si>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</si>
  <si>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</si>
  <si>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</si>
  <si>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</si>
  <si>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</si>
  <si>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</si>
  <si>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</si>
  <si>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</si>
  <si>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</si>
  <si>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</si>
  <si>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</si>
  <si>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</si>
  <si>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</si>
  <si>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</si>
  <si>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</si>
  <si>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</si>
  <si>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</si>
  <si>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</si>
  <si>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</si>
  <si>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</si>
  <si>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</si>
  <si>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</si>
  <si>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</si>
  <si>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</si>
  <si>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</si>
  <si>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</si>
  <si>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</si>
  <si>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</si>
  <si>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</si>
  <si>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</si>
  <si>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</si>
  <si>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</si>
  <si>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</si>
  <si>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</si>
  <si>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</si>
  <si>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</si>
  <si>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</si>
  <si>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</si>
  <si>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</si>
  <si>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</si>
  <si>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</si>
  <si>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</si>
  <si>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</si>
  <si>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</si>
  <si>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</si>
  <si>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</si>
  <si>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</si>
  <si>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</si>
  <si>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</si>
  <si>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</si>
  <si>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</si>
  <si>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</si>
  <si>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</si>
  <si>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</si>
  <si>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</si>
  <si>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</si>
  <si>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</si>
  <si>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</si>
  <si>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</si>
  <si>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</si>
  <si>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</si>
  <si>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</si>
  <si>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</si>
  <si>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</si>
  <si>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</si>
  <si>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</si>
  <si>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</si>
  <si>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</si>
  <si>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</si>
  <si>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</si>
  <si>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</si>
  <si>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</si>
  <si>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</si>
  <si>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</si>
  <si>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</si>
  <si>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</si>
  <si>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</si>
  <si>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</si>
  <si>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</si>
  <si>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</si>
  <si>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</si>
  <si>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</si>
  <si>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</si>
  <si>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</si>
  <si>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</si>
  <si>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</si>
  <si>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</si>
  <si>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</si>
  <si>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</si>
  <si>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</si>
  <si>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</si>
  <si>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</si>
  <si>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</si>
  <si>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</si>
  <si>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</si>
  <si>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</si>
  <si>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</si>
  <si>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</si>
  <si>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</si>
  <si>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</si>
  <si>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</si>
  <si>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</si>
  <si>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</si>
  <si>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</si>
  <si>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</si>
  <si>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</si>
  <si>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</si>
  <si>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</si>
  <si>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</si>
  <si>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</si>
  <si>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</si>
  <si>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</si>
  <si>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</si>
  <si>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</si>
  <si>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</si>
  <si>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</si>
  <si>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</si>
  <si>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</si>
  <si>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</si>
  <si>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</si>
  <si>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</si>
  <si>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</si>
  <si>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</si>
  <si>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</si>
  <si>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</si>
  <si>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</si>
  <si>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</si>
  <si>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</si>
  <si>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</si>
  <si>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</si>
  <si>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</si>
  <si>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</si>
  <si>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</si>
  <si>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</si>
  <si>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</si>
  <si>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</si>
  <si>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</si>
  <si>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</si>
  <si>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</si>
  <si>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</si>
  <si>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</si>
  <si>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</si>
  <si>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</si>
  <si>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</si>
  <si>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</si>
  <si>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</si>
  <si>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</si>
  <si>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</si>
  <si>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</si>
  <si>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</si>
  <si>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</si>
  <si>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</si>
  <si>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</si>
  <si>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</si>
  <si>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</si>
  <si>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</si>
  <si>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</si>
  <si>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</si>
  <si>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</si>
  <si>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</si>
  <si>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</si>
  <si>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</si>
  <si>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</si>
  <si>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</si>
  <si>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</si>
  <si>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</si>
  <si>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</si>
  <si>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</si>
  <si>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</si>
  <si>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</si>
  <si>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</si>
  <si>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</si>
  <si>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</si>
  <si>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</si>
  <si>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</si>
  <si>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</si>
  <si>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</si>
  <si>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</si>
  <si>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</si>
  <si>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</si>
  <si>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</si>
  <si>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</si>
  <si>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</si>
  <si>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</si>
  <si>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</si>
  <si>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</si>
  <si>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</si>
  <si>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</si>
  <si>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</si>
  <si>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</si>
  <si>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</si>
  <si>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</si>
  <si>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</si>
  <si>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</si>
  <si>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</si>
  <si>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</si>
  <si>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</si>
  <si>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</si>
  <si>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</si>
  <si>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</si>
  <si>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</si>
  <si>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</si>
  <si>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</si>
  <si>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</si>
  <si>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</si>
  <si>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</si>
  <si>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</si>
  <si>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</si>
  <si>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</si>
  <si>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</si>
  <si>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</si>
  <si>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</si>
  <si>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</si>
  <si>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</si>
  <si>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</si>
  <si>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</si>
  <si>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</si>
  <si>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</si>
  <si>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</si>
  <si>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</si>
  <si>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</si>
  <si>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</si>
  <si>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</si>
  <si>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</si>
  <si>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</si>
  <si>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</si>
  <si>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</si>
  <si>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</si>
  <si>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</si>
  <si>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</si>
  <si>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</si>
  <si>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</si>
  <si>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</si>
  <si>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</si>
  <si>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</si>
  <si>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</si>
  <si>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</si>
  <si>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</si>
  <si>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</si>
  <si>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</si>
  <si>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</si>
  <si>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</si>
  <si>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</si>
  <si>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</si>
  <si>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</si>
  <si>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</si>
  <si>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</si>
  <si>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</si>
  <si>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</si>
  <si>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</si>
  <si>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</si>
  <si>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</si>
  <si>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</si>
  <si>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</si>
  <si>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</si>
  <si>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</si>
  <si>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</si>
  <si>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</si>
  <si>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</si>
  <si>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</si>
  <si>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</si>
  <si>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</si>
  <si>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</si>
  <si>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</si>
  <si>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</si>
  <si>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</si>
  <si>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</si>
  <si>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</si>
  <si>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</si>
  <si>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</si>
  <si>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</si>
  <si>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</si>
  <si>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</si>
  <si>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</si>
  <si>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</si>
  <si>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</si>
  <si>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</si>
  <si>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</si>
  <si>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</si>
  <si>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</si>
  <si>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</si>
  <si>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</si>
  <si>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</si>
  <si>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</si>
  <si>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</si>
  <si>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</si>
  <si>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</si>
  <si>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</si>
  <si>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</si>
  <si>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</si>
  <si>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</si>
  <si>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</si>
  <si>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</si>
  <si>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</si>
  <si>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</si>
  <si>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</si>
  <si>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</si>
  <si>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</si>
  <si>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</si>
  <si>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</si>
  <si>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</si>
  <si>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</si>
  <si>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</si>
  <si>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</si>
  <si>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</si>
  <si>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</si>
  <si>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</si>
  <si>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</si>
  <si>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</si>
  <si>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</si>
  <si>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</si>
  <si>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</si>
  <si>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</si>
  <si>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</si>
  <si>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</si>
  <si>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</si>
  <si>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</si>
  <si>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</si>
  <si>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</si>
  <si>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</si>
  <si>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</si>
  <si>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</si>
  <si>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</si>
  <si>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</si>
  <si>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</si>
  <si>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</si>
  <si>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</si>
  <si>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</si>
  <si>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</si>
  <si>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</si>
  <si>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</si>
  <si>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</si>
  <si>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</si>
  <si>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</si>
  <si>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</si>
  <si>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</si>
  <si>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</si>
  <si>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</si>
  <si>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</si>
  <si>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</si>
  <si>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</si>
  <si>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</si>
  <si>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</si>
  <si>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</si>
  <si>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</si>
  <si>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</si>
  <si>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</si>
  <si>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</si>
  <si>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</si>
  <si>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</si>
  <si>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</si>
  <si>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</si>
  <si>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</si>
  <si>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</si>
  <si>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</si>
  <si>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</si>
  <si>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</si>
  <si>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</si>
  <si>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</si>
  <si>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</si>
  <si>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</si>
  <si>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</si>
  <si>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</si>
  <si>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</si>
  <si>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</si>
  <si>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</si>
  <si>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</si>
  <si>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</si>
  <si>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</si>
  <si>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</si>
  <si>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</si>
  <si>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</si>
  <si>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</si>
  <si>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</si>
  <si>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</si>
  <si>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</si>
  <si>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</si>
  <si>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</si>
  <si>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</si>
  <si>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</si>
  <si>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</si>
  <si>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</si>
  <si>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</si>
  <si>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</si>
  <si>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</si>
  <si>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</si>
  <si>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</si>
  <si>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</si>
  <si>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</si>
  <si>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</si>
  <si>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</si>
  <si>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</si>
  <si>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</si>
  <si>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</si>
  <si>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</si>
  <si>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</si>
  <si>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</si>
  <si>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</si>
  <si>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</si>
  <si>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</si>
  <si>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</si>
  <si>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</si>
  <si>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</si>
  <si>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</si>
  <si>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</si>
  <si>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</si>
  <si>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</si>
  <si>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</si>
  <si>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</si>
  <si>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</si>
  <si>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</si>
  <si>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</si>
  <si>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</si>
  <si>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</si>
  <si>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</si>
  <si>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</si>
  <si>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</si>
  <si>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</si>
  <si>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</si>
  <si>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</si>
  <si>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</si>
  <si>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</si>
  <si>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</si>
  <si>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</si>
  <si>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</si>
  <si>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</si>
  <si>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</si>
  <si>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</si>
  <si>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</si>
  <si>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</si>
  <si>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</si>
  <si>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</si>
  <si>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</si>
  <si>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</si>
  <si>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</si>
  <si>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</si>
  <si>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</si>
  <si>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</si>
  <si>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</si>
  <si>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</si>
  <si>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</si>
  <si>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</si>
  <si>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</si>
  <si>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</si>
  <si>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</si>
  <si>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</si>
  <si>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</si>
  <si>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</si>
  <si>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</si>
  <si>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</si>
  <si>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</si>
  <si>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</si>
  <si>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</si>
  <si>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</si>
  <si>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</si>
  <si>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</si>
  <si>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</si>
  <si>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</si>
  <si>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</si>
  <si>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</si>
  <si>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</si>
  <si>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</si>
  <si>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</si>
  <si>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</si>
  <si>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</si>
  <si>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</si>
  <si>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</si>
  <si>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</si>
  <si>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</si>
  <si>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</si>
  <si>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</si>
  <si>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</si>
  <si>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</si>
  <si>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</si>
  <si>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</si>
  <si>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</si>
  <si>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</si>
  <si>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</si>
  <si>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</si>
  <si>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</si>
  <si>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</si>
  <si>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</si>
  <si>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</si>
  <si>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</si>
  <si>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</si>
  <si>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</si>
  <si>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</si>
  <si>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</si>
  <si>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</si>
  <si>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</si>
  <si>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</si>
  <si>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</si>
  <si>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</si>
  <si>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</si>
  <si>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</si>
  <si>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</si>
  <si>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</si>
  <si>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</si>
  <si>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</si>
  <si>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</si>
  <si>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</si>
  <si>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</si>
  <si>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</si>
  <si>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</si>
  <si>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</si>
  <si>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</si>
  <si>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</si>
  <si>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</si>
  <si>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</si>
  <si>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</si>
  <si>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</si>
  <si>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</si>
  <si>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</si>
  <si>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</si>
  <si>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</si>
  <si>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</si>
  <si>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</si>
  <si>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</si>
  <si>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</si>
  <si>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</si>
  <si>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</si>
  <si>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</si>
  <si>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</si>
  <si>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</si>
  <si>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</si>
  <si>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</si>
  <si>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</si>
  <si>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</si>
  <si>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</si>
  <si>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</si>
  <si>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</si>
  <si>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</si>
  <si>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</si>
  <si>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</si>
  <si>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</si>
  <si>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</si>
  <si>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</si>
  <si>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</si>
  <si>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</si>
  <si>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</si>
  <si>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</si>
  <si>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</si>
  <si>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</si>
  <si>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</si>
  <si>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</si>
  <si>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</si>
  <si>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</si>
  <si>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</si>
  <si>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</si>
  <si>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</si>
  <si>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</si>
  <si>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</si>
  <si>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</si>
  <si>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</si>
  <si>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</si>
  <si>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</si>
  <si>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</si>
  <si>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</si>
  <si>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</si>
  <si>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</si>
  <si>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</si>
  <si>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</si>
  <si>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</si>
  <si>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</si>
  <si>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</si>
  <si>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</si>
  <si>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</si>
  <si>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</si>
  <si>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</si>
  <si>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</si>
  <si>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</si>
  <si>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</si>
  <si>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</si>
  <si>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</si>
  <si>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</si>
  <si>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</si>
  <si>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</si>
  <si>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</si>
  <si>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</si>
  <si>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</si>
  <si>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</si>
  <si>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</si>
  <si>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</si>
  <si>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</si>
  <si>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</si>
  <si>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</si>
  <si>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</si>
  <si>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</si>
  <si>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</si>
  <si>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</si>
  <si>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</si>
  <si>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</si>
  <si>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</si>
  <si>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</si>
  <si>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</si>
  <si>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</si>
  <si>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</si>
  <si>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</si>
  <si>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</si>
  <si>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</si>
  <si>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</si>
  <si>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</si>
  <si>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</si>
  <si>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</si>
  <si>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</si>
  <si>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</si>
  <si>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</si>
  <si>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</si>
  <si>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</si>
  <si>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</si>
  <si>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</si>
  <si>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</si>
  <si>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</si>
  <si>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</si>
  <si>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</si>
  <si>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</si>
  <si>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</si>
  <si>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</si>
  <si>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</si>
  <si>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</si>
  <si>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</si>
  <si>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</si>
  <si>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</si>
  <si>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</si>
  <si>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</si>
  <si>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</si>
  <si>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</si>
  <si>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</si>
  <si>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</si>
  <si>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</si>
  <si>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</si>
  <si>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</si>
  <si>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</si>
  <si>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</si>
  <si>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</si>
  <si>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</si>
  <si>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</si>
  <si>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</si>
  <si>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</si>
  <si>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</si>
  <si>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</si>
  <si>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</si>
  <si>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</si>
  <si>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</si>
  <si>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</si>
  <si>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</si>
  <si>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</si>
  <si>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</si>
  <si>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</si>
  <si>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</si>
  <si>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</si>
  <si>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</si>
  <si>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</si>
  <si>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</si>
  <si>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</si>
  <si>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</si>
  <si>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</si>
  <si>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</si>
  <si>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</si>
  <si>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</si>
  <si>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</si>
  <si>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</si>
  <si>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</si>
  <si>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</si>
  <si>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</si>
  <si>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</si>
  <si>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</si>
  <si>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</si>
  <si>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</si>
  <si>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</si>
  <si>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</si>
  <si>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</si>
  <si>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</si>
  <si>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</si>
  <si>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</si>
  <si>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</si>
  <si>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</si>
  <si>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</si>
  <si>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</si>
  <si>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</si>
  <si>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</si>
  <si>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</si>
  <si>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</si>
  <si>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</si>
  <si>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</si>
  <si>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</si>
  <si>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</si>
  <si>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</si>
  <si>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</si>
  <si>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</si>
  <si>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</si>
  <si>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</si>
  <si>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</si>
  <si>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</si>
  <si>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</si>
  <si>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</si>
  <si>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</si>
  <si>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</si>
  <si>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</si>
  <si>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</si>
  <si>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</si>
  <si>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</si>
  <si>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</si>
  <si>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</si>
  <si>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</si>
  <si>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</si>
  <si>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</si>
  <si>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</si>
  <si>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</si>
  <si>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</si>
  <si>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</si>
  <si>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</si>
  <si>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</si>
  <si>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</si>
  <si>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</si>
  <si>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</si>
  <si>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</si>
  <si>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</si>
  <si>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</si>
  <si>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</si>
  <si>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</si>
  <si>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</si>
  <si>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</si>
  <si>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</si>
  <si>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</si>
  <si>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</si>
  <si>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</si>
  <si>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</si>
  <si>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</si>
  <si>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</si>
  <si>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</si>
  <si>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</si>
  <si>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</si>
  <si>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</si>
  <si>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</si>
  <si>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</si>
  <si>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</si>
  <si>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</si>
  <si>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</si>
  <si>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</si>
  <si>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</si>
  <si>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</si>
  <si>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</si>
  <si>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</si>
  <si>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</si>
  <si>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</si>
  <si>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</si>
  <si>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</si>
  <si>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</si>
  <si>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</si>
  <si>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</si>
  <si>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</si>
  <si>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</si>
  <si>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</si>
  <si>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</si>
  <si>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</si>
  <si>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</si>
  <si>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</si>
  <si>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</si>
  <si>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</si>
  <si>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</si>
  <si>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</si>
  <si>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</si>
  <si>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</si>
  <si>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</si>
  <si>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</si>
  <si>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</si>
  <si>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</si>
  <si>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</si>
  <si>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</si>
  <si>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</si>
  <si>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</si>
  <si>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</si>
  <si>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</si>
  <si>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</si>
  <si>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</si>
  <si>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</si>
  <si>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</si>
  <si>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</si>
  <si>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</si>
  <si>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</si>
  <si>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</si>
  <si>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</si>
  <si>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</si>
  <si>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</si>
  <si>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</si>
  <si>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</si>
  <si>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</si>
  <si>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</si>
  <si>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</si>
  <si>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</si>
  <si>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</si>
  <si>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</si>
  <si>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</si>
  <si>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</si>
  <si>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</si>
  <si>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</si>
  <si>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</si>
  <si>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</si>
  <si>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</si>
  <si>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</si>
  <si>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</si>
  <si>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</si>
  <si>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</si>
  <si>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</si>
  <si>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</si>
  <si>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</si>
  <si>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</si>
  <si>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</si>
  <si>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</si>
  <si>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</si>
  <si>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</si>
  <si>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</si>
  <si>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</si>
  <si>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</si>
  <si>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</si>
  <si>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</si>
  <si>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</si>
  <si>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</si>
  <si>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</si>
  <si>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</si>
  <si>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</si>
  <si>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</si>
  <si>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</si>
  <si>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</si>
  <si>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</si>
  <si>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</si>
  <si>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</si>
  <si>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</si>
  <si>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</si>
  <si>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</si>
  <si>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</si>
  <si>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</si>
  <si>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</si>
  <si>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</si>
  <si>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</si>
  <si>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</si>
  <si>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</si>
  <si>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</si>
  <si>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</si>
  <si>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</si>
  <si>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</si>
  <si>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</si>
  <si>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</si>
  <si>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</si>
  <si>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</si>
  <si>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</si>
  <si>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</si>
  <si>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</si>
  <si>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</si>
  <si>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</si>
  <si>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</si>
  <si>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</si>
  <si>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</si>
  <si>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</si>
  <si>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</si>
  <si>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</si>
  <si>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</si>
  <si>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</si>
  <si>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</si>
  <si>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</si>
  <si>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</si>
  <si>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</si>
  <si>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</si>
  <si>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</si>
  <si>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</si>
  <si>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</si>
  <si>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</si>
  <si>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</si>
  <si>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</si>
  <si>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</si>
  <si>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</si>
  <si>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</si>
  <si>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</si>
  <si>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</si>
  <si>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</si>
  <si>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</si>
  <si>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</si>
  <si>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</si>
  <si>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</si>
  <si>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</si>
  <si>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</si>
  <si>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</si>
  <si>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</si>
  <si>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</si>
  <si>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</si>
  <si>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</si>
  <si>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</si>
  <si>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</si>
  <si>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</si>
  <si>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</si>
  <si>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</si>
  <si>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</si>
  <si>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</si>
  <si>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</si>
  <si>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</si>
  <si>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</si>
  <si>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</si>
  <si>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</si>
  <si>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</si>
  <si>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</si>
  <si>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</si>
  <si>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</si>
  <si>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</si>
  <si>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</si>
  <si>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</si>
  <si>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</si>
  <si>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</si>
  <si>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</si>
  <si>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</si>
  <si>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</si>
  <si>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</si>
  <si>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</si>
  <si>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</si>
  <si>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</si>
  <si>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</si>
  <si>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</si>
  <si>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</si>
  <si>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</si>
  <si>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</si>
  <si>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</si>
  <si>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</si>
  <si>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</si>
  <si>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</si>
  <si>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</si>
  <si>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</si>
  <si>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</si>
  <si>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</si>
  <si>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</si>
  <si>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</si>
  <si>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</si>
  <si>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</si>
  <si>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</si>
  <si>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</si>
  <si>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</si>
  <si>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</si>
  <si>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</si>
  <si>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</si>
  <si>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</si>
  <si>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</si>
  <si>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</si>
  <si>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</si>
  <si>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</si>
  <si>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</si>
  <si>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</si>
  <si>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</si>
  <si>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</si>
  <si>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</si>
  <si>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</si>
  <si>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</si>
  <si>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</si>
  <si>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</si>
  <si>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</si>
  <si>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</si>
  <si>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</si>
  <si>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</si>
  <si>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</si>
  <si>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</si>
  <si>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</si>
  <si>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</si>
  <si>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</si>
  <si>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</si>
  <si>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</si>
  <si>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</si>
  <si>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</si>
  <si>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</si>
  <si>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</si>
  <si>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</si>
  <si>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</si>
  <si>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</si>
  <si>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</si>
  <si>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</si>
  <si>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</si>
  <si>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</si>
  <si>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</si>
  <si>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</si>
  <si>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</si>
  <si>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</si>
  <si>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</si>
  <si>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</si>
  <si>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</si>
  <si>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</si>
  <si>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</si>
  <si>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</si>
  <si>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</si>
  <si>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</si>
  <si>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</si>
  <si>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</si>
  <si>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</si>
  <si>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</si>
  <si>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</si>
  <si>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</si>
  <si>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</si>
  <si>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</si>
  <si>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</si>
  <si>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</si>
  <si>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</si>
  <si>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</si>
  <si>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</si>
  <si>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</si>
  <si>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</si>
  <si>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</si>
  <si>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</si>
  <si>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</si>
  <si>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</si>
  <si>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</si>
  <si>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</si>
  <si>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</si>
  <si>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</si>
  <si>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</si>
  <si>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</si>
  <si>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</si>
  <si>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</si>
  <si>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</si>
  <si>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</si>
  <si>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</si>
  <si>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</si>
  <si>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</si>
  <si>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</si>
  <si>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</si>
  <si>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</si>
  <si>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</si>
  <si>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</si>
  <si>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</si>
  <si>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</si>
  <si>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</si>
  <si>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</si>
  <si>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</si>
  <si>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</si>
  <si>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</si>
  <si>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</si>
  <si>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</si>
  <si>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</si>
  <si>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</si>
  <si>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</si>
  <si>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</si>
  <si>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</si>
  <si>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</si>
  <si>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</si>
  <si>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</si>
  <si>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</si>
  <si>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</si>
  <si>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</si>
  <si>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</si>
  <si>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</si>
  <si>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</si>
  <si>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</si>
  <si>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</si>
  <si>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</si>
  <si>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</si>
  <si>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</si>
  <si>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</si>
  <si>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</si>
  <si>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</si>
  <si>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</si>
  <si>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</si>
  <si>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</si>
  <si>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</si>
  <si>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</si>
  <si>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</si>
  <si>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</si>
  <si>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</si>
  <si>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</si>
  <si>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</si>
  <si>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</si>
  <si>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</si>
  <si>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</si>
  <si>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</si>
  <si>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</si>
  <si>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</si>
  <si>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</si>
  <si>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</si>
  <si>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</si>
  <si>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</si>
  <si>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</si>
  <si>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</si>
  <si>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</si>
  <si>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</si>
  <si>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</si>
  <si>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</si>
  <si>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</si>
  <si>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</si>
  <si>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</si>
  <si>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</si>
  <si>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</si>
  <si>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</si>
  <si>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</si>
  <si>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</si>
  <si>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</si>
  <si>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</si>
  <si>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</si>
  <si>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</si>
  <si>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</si>
  <si>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</si>
  <si>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</si>
  <si>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</si>
  <si>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</si>
  <si>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</si>
  <si>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</si>
  <si>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</si>
  <si>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</si>
  <si>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</si>
  <si>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</si>
  <si>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</si>
  <si>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</si>
  <si>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</si>
  <si>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</si>
  <si>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</si>
  <si>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</si>
  <si>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</si>
  <si>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</si>
  <si>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</si>
  <si>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</si>
  <si>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</si>
  <si>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</si>
  <si>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</si>
  <si>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</si>
  <si>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</si>
  <si>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</si>
  <si>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</si>
  <si>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</si>
  <si>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</si>
  <si>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</si>
  <si>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</si>
  <si>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</si>
  <si>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</si>
  <si>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</si>
  <si>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</si>
  <si>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</si>
  <si>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</si>
  <si>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</si>
  <si>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</si>
  <si>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</si>
  <si>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</si>
  <si>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</si>
  <si>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</si>
  <si>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</si>
  <si>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</si>
  <si>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</si>
  <si>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</si>
  <si>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</si>
  <si>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</si>
  <si>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</si>
  <si>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</si>
  <si>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</si>
  <si>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</si>
  <si>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</si>
  <si>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</si>
  <si>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</si>
  <si>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</si>
  <si>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</si>
  <si>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</si>
  <si>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</si>
  <si>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</si>
  <si>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</si>
  <si>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</si>
  <si>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</si>
  <si>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</si>
  <si>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</si>
  <si>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</si>
  <si>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</si>
  <si>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</si>
  <si>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</si>
  <si>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</si>
  <si>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</si>
  <si>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</si>
  <si>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</si>
  <si>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</si>
  <si>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</si>
  <si>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</si>
  <si>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</si>
  <si>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</si>
  <si>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</si>
  <si>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</si>
  <si>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</si>
  <si>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</si>
  <si>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</si>
  <si>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</si>
  <si>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</si>
  <si>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</si>
  <si>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</si>
  <si>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</si>
  <si>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</si>
  <si>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</si>
  <si>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</si>
  <si>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</si>
  <si>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</si>
  <si>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</si>
  <si>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</si>
  <si>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</si>
  <si>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</si>
  <si>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</si>
  <si>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</si>
  <si>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</si>
  <si>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</si>
  <si>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</si>
  <si>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</si>
  <si>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</si>
  <si>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</si>
  <si>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</si>
  <si>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</si>
  <si>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</si>
  <si>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</si>
  <si>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</si>
  <si>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</si>
  <si>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</si>
  <si>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</si>
  <si>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</si>
  <si>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</si>
  <si>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</si>
  <si>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</si>
  <si>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</si>
  <si>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</si>
  <si>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</si>
  <si>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</si>
  <si>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</si>
  <si>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</si>
  <si>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</si>
  <si>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</si>
  <si>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</si>
  <si>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</si>
  <si>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</si>
  <si>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</si>
  <si>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</si>
  <si>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</si>
  <si>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</si>
  <si>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</si>
  <si>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</si>
  <si>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</si>
  <si>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</si>
  <si>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</si>
  <si>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</si>
  <si>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</si>
  <si>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</si>
  <si>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</si>
  <si>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</si>
  <si>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</si>
  <si>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</si>
  <si>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</si>
  <si>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</si>
  <si>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</si>
  <si>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</si>
  <si>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</si>
  <si>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</si>
  <si>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</si>
  <si>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</si>
  <si>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</si>
  <si>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</si>
  <si>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</si>
  <si>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</si>
  <si>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</si>
  <si>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</si>
  <si>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</si>
  <si>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</si>
  <si>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</si>
  <si>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</si>
  <si>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</si>
  <si>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</si>
  <si>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</si>
  <si>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</si>
  <si>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</si>
  <si>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</si>
  <si>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</si>
  <si>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</si>
  <si>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</si>
  <si>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</si>
  <si>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</si>
  <si>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</si>
  <si>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</si>
  <si>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</si>
  <si>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</si>
  <si>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</si>
  <si>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</si>
  <si>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</si>
  <si>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</si>
  <si>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</si>
  <si>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</si>
  <si>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</si>
  <si>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</si>
  <si>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</si>
  <si>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</si>
  <si>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</si>
  <si>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</si>
  <si>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</si>
  <si>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</si>
  <si>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</si>
  <si>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</si>
  <si>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</si>
  <si>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</si>
  <si>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</si>
  <si>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</si>
  <si>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</si>
  <si>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</si>
  <si>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</si>
  <si>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</si>
  <si>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</si>
  <si>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</si>
  <si>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</si>
  <si>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</si>
  <si>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</si>
  <si>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</si>
  <si>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</si>
  <si>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</si>
  <si>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</si>
  <si>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</si>
  <si>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</si>
  <si>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</si>
  <si>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</si>
  <si>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</si>
  <si>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</si>
  <si>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</si>
  <si>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</si>
  <si>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</si>
  <si>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</si>
  <si>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</si>
  <si>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</si>
  <si>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</si>
  <si>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</si>
  <si>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</si>
  <si>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</si>
  <si>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</si>
  <si>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</si>
  <si>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</si>
  <si>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</si>
  <si>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</si>
  <si>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</si>
  <si>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</si>
  <si>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</si>
  <si>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</si>
  <si>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</si>
  <si>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</si>
  <si>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</si>
  <si>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</si>
  <si>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</si>
  <si>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</si>
  <si>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</si>
  <si>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</si>
  <si>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</si>
  <si>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</si>
  <si>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</si>
  <si>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</si>
  <si>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</si>
  <si>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</si>
  <si>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</si>
  <si>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</si>
  <si>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</si>
  <si>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</si>
  <si>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</si>
  <si>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</si>
  <si>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</si>
  <si>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</si>
  <si>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</si>
  <si>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</si>
  <si>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</si>
  <si>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</si>
  <si>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</si>
  <si>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</si>
  <si>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</si>
  <si>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</si>
  <si>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</si>
  <si>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</si>
  <si>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</si>
  <si>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</si>
  <si>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</si>
  <si>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</si>
  <si>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</si>
  <si>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</si>
  <si>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</si>
  <si>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</si>
  <si>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</si>
  <si>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</si>
  <si>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</si>
  <si>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</si>
  <si>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</si>
  <si>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</si>
  <si>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</si>
  <si>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</si>
  <si>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</si>
  <si>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</si>
  <si>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</si>
  <si>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</si>
  <si>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</si>
  <si>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</si>
  <si>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</si>
  <si>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</si>
  <si>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</si>
  <si>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</si>
  <si>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</si>
  <si>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</si>
  <si>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</si>
  <si>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</si>
  <si>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</si>
  <si>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</si>
  <si>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</si>
  <si>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</si>
  <si>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</si>
  <si>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</si>
  <si>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</si>
  <si>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</si>
  <si>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</si>
  <si>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</si>
  <si>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</si>
  <si>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</si>
  <si>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</si>
  <si>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</si>
  <si>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</si>
  <si>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</si>
  <si>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</si>
  <si>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</si>
  <si>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</si>
  <si>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</si>
  <si>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</si>
  <si>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</si>
  <si>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</si>
  <si>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</si>
  <si>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</si>
  <si>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</si>
  <si>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</si>
  <si>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</si>
  <si>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</si>
  <si>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</si>
  <si>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</si>
  <si>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</si>
  <si>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</si>
  <si>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</si>
  <si>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</si>
  <si>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</si>
  <si>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</si>
  <si>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</si>
  <si>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</si>
  <si>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</si>
  <si>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</si>
  <si>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</si>
  <si>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</si>
  <si>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</si>
  <si>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</si>
  <si>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</si>
  <si>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</si>
  <si>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</si>
  <si>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</si>
  <si>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</si>
  <si>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</si>
  <si>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</si>
  <si>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</si>
  <si>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</si>
  <si>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</si>
  <si>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</si>
  <si>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</si>
  <si>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</si>
  <si>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</si>
  <si>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</si>
  <si>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</si>
  <si>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</si>
  <si>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</si>
  <si>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</si>
  <si>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</si>
  <si>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</si>
  <si>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</si>
  <si>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</si>
  <si>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</si>
  <si>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</si>
  <si>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</si>
  <si>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</si>
  <si>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</si>
  <si>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</si>
  <si>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</si>
  <si>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</si>
  <si>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</si>
  <si>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</si>
  <si>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</si>
  <si>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</si>
  <si>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</si>
  <si>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</si>
  <si>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</si>
  <si>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</si>
  <si>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</si>
  <si>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</si>
  <si>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</si>
  <si>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</si>
  <si>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</si>
  <si>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</si>
  <si>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</si>
  <si>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</si>
  <si>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</si>
  <si>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</si>
  <si>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</si>
  <si>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</si>
  <si>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</si>
  <si>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</si>
  <si>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</si>
  <si>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</si>
  <si>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</si>
  <si>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</si>
  <si>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</si>
  <si>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</si>
  <si>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</si>
  <si>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</si>
  <si>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</si>
  <si>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</si>
  <si>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</si>
  <si>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</si>
  <si>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</si>
  <si>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</si>
  <si>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</si>
  <si>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</si>
  <si>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</si>
  <si>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</si>
  <si>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</si>
  <si>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</si>
  <si>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</si>
  <si>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</si>
  <si>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</si>
  <si>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</si>
  <si>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</si>
  <si>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</si>
  <si>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</si>
  <si>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</si>
  <si>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</si>
  <si>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</si>
  <si>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</si>
  <si>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</si>
  <si>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</si>
  <si>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</si>
  <si>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</si>
  <si>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</si>
  <si>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</si>
  <si>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</si>
  <si>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</si>
  <si>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</si>
  <si>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</si>
  <si>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</si>
  <si>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</si>
  <si>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</si>
  <si>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</si>
  <si>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</si>
  <si>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</si>
  <si>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</si>
  <si>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</si>
  <si>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</si>
  <si>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</si>
  <si>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</si>
  <si>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</si>
  <si>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</si>
  <si>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</si>
  <si>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</si>
  <si>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</si>
  <si>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</si>
  <si>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</si>
  <si>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</si>
  <si>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</si>
  <si>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</si>
  <si>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</si>
  <si>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</si>
  <si>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</si>
  <si>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</si>
  <si>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</si>
  <si>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</si>
  <si>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</si>
  <si>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</si>
  <si>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</si>
  <si>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</si>
  <si>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</si>
  <si>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</si>
  <si>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</si>
  <si>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</si>
  <si>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</si>
  <si>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</si>
  <si>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</si>
  <si>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</si>
  <si>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</si>
  <si>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</si>
  <si>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</si>
  <si>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</si>
  <si>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</si>
  <si>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</si>
  <si>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</si>
  <si>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</si>
  <si>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</si>
  <si>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</si>
  <si>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</si>
  <si>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</si>
  <si>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</si>
  <si>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</si>
  <si>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</si>
  <si>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</si>
  <si>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</si>
  <si>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</si>
  <si>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</si>
  <si>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</si>
  <si>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</si>
  <si>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</si>
  <si>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</si>
  <si>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</si>
  <si>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</si>
  <si>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</si>
  <si>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</si>
  <si>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</si>
  <si>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</si>
  <si>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</si>
  <si>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</si>
  <si>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</si>
  <si>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</si>
  <si>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</si>
  <si>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</si>
  <si>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</si>
  <si>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</si>
  <si>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</si>
  <si>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</si>
  <si>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</si>
  <si>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</si>
  <si>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</si>
  <si>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</si>
  <si>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</si>
  <si>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</si>
  <si>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</si>
  <si>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</si>
  <si>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</si>
  <si>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</si>
  <si>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</si>
  <si>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</si>
  <si>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</si>
  <si>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</si>
  <si>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</si>
  <si>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</si>
  <si>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</si>
  <si>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</si>
  <si>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</si>
  <si>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</si>
  <si>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</si>
  <si>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</si>
  <si>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</si>
  <si>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</si>
  <si>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</si>
  <si>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</si>
  <si>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</si>
  <si>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</si>
  <si>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</si>
  <si>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</si>
  <si>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</si>
  <si>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</si>
  <si>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</si>
  <si>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</si>
  <si>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</si>
  <si>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</si>
  <si>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</si>
  <si>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</si>
  <si>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</si>
  <si>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</si>
  <si>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</si>
  <si>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</si>
  <si>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</si>
  <si>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</si>
  <si>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</si>
  <si>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</si>
  <si>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</si>
  <si>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</si>
  <si>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</si>
  <si>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</si>
  <si>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</si>
  <si>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</si>
  <si>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</si>
  <si>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</si>
  <si>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</si>
  <si>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</si>
  <si>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</si>
  <si>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</si>
  <si>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</si>
  <si>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</si>
  <si>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</si>
  <si>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</si>
  <si>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</si>
  <si>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</si>
  <si>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</si>
  <si>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</si>
  <si>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</si>
  <si>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</si>
  <si>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</si>
  <si>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</si>
  <si>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</si>
  <si>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</si>
  <si>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</si>
  <si>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</si>
  <si>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</si>
  <si>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</si>
  <si>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</si>
  <si>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</si>
  <si>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</si>
  <si>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</si>
  <si>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</si>
  <si>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</si>
  <si>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</si>
  <si>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</si>
  <si>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</si>
  <si>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</si>
  <si>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</si>
  <si>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</si>
  <si>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</si>
  <si>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</si>
  <si>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</si>
  <si>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</si>
  <si>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</si>
  <si>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</si>
  <si>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</si>
  <si>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</si>
  <si>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</si>
  <si>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</si>
  <si>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</si>
  <si>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</si>
  <si>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</si>
  <si>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</si>
  <si>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</si>
  <si>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</si>
  <si>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</si>
  <si>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</si>
  <si>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</si>
  <si>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</si>
  <si>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</si>
  <si>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</si>
  <si>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</si>
  <si>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</si>
  <si>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</si>
  <si>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</si>
  <si>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</si>
  <si>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</si>
  <si>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</si>
  <si>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</si>
  <si>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</si>
  <si>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</si>
  <si>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</si>
  <si>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</si>
  <si>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</si>
  <si>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</si>
  <si>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</si>
  <si>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</si>
  <si>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</si>
  <si>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</si>
  <si>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</si>
  <si>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</si>
  <si>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</si>
  <si>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</si>
  <si>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</si>
  <si>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</si>
  <si>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</si>
  <si>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</si>
  <si>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</si>
  <si>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</si>
  <si>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</si>
  <si>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</si>
  <si>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</si>
  <si>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</si>
  <si>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</si>
  <si>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</si>
  <si>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</si>
  <si>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</si>
  <si>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</si>
  <si>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</si>
  <si>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</si>
  <si>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</si>
  <si>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</si>
  <si>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</si>
  <si>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</si>
  <si>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</si>
  <si>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</si>
  <si>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</si>
  <si>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</si>
  <si>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</si>
  <si>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</si>
  <si>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</si>
  <si>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</si>
  <si>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</si>
  <si>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</si>
  <si>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</si>
  <si>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</si>
  <si>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</si>
  <si>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</si>
  <si>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</si>
  <si>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</si>
  <si>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</si>
  <si>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</si>
  <si>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</si>
  <si>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</si>
  <si>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</si>
  <si>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</si>
  <si>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</si>
  <si>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</si>
  <si>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</si>
  <si>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</si>
  <si>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</si>
  <si>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</si>
  <si>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</si>
  <si>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</si>
  <si>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</si>
  <si>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</si>
  <si>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</si>
  <si>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</si>
  <si>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</si>
  <si>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</si>
  <si>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</si>
  <si>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</si>
  <si>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</si>
  <si>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</si>
  <si>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</si>
  <si>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</si>
  <si>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</si>
  <si>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</si>
  <si>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</si>
  <si>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</si>
  <si>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</si>
  <si>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</si>
  <si>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</si>
  <si>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</si>
  <si>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</si>
  <si>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</si>
  <si>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</si>
  <si>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</si>
  <si>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</si>
  <si>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</si>
  <si>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</si>
  <si>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</si>
  <si>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</si>
  <si>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</si>
  <si>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</si>
  <si>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</si>
  <si>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</si>
  <si>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</si>
  <si>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</si>
  <si>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</si>
  <si>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</si>
  <si>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</si>
  <si>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</si>
  <si>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</si>
  <si>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</si>
  <si>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</si>
  <si>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</si>
  <si>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</si>
  <si>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</si>
  <si>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</si>
  <si>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</si>
  <si>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</si>
  <si>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</si>
  <si>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</si>
  <si>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</si>
  <si>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</si>
  <si>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</si>
  <si>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</si>
  <si>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</si>
  <si>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</si>
  <si>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</si>
  <si>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</si>
  <si>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</si>
  <si>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</si>
  <si>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</si>
  <si>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</si>
  <si>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</si>
  <si>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</si>
  <si>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</si>
  <si>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</si>
  <si>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</si>
  <si>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</si>
  <si>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</si>
  <si>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</si>
  <si>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</si>
  <si>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</si>
  <si>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</si>
  <si>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</si>
  <si>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</si>
  <si>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</si>
  <si>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</si>
  <si>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</si>
  <si>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</si>
  <si>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</si>
  <si>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</si>
  <si>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</si>
  <si>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</si>
  <si>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</si>
  <si>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</si>
  <si>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</si>
  <si>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</si>
  <si>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</si>
  <si>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</si>
  <si>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</si>
  <si>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</si>
  <si>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</si>
  <si>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</si>
  <si>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</si>
  <si>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</si>
  <si>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</si>
  <si>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</si>
  <si>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</si>
  <si>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</si>
  <si>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</si>
  <si>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</si>
  <si>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</si>
  <si>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</si>
  <si>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</si>
  <si>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</si>
  <si>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</si>
  <si>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</si>
  <si>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</si>
  <si>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</si>
  <si>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</si>
  <si>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</si>
  <si>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</si>
  <si>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</si>
  <si>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</si>
  <si>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</si>
  <si>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</si>
  <si>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</si>
  <si>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</si>
  <si>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</si>
  <si>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</si>
  <si>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</si>
  <si>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</si>
  <si>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</si>
  <si>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</si>
  <si>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</si>
  <si>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</si>
  <si>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</si>
  <si>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</si>
  <si>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</si>
  <si>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</si>
  <si>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</si>
  <si>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</si>
  <si>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</si>
  <si>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</si>
  <si>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</si>
  <si>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</si>
  <si>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</si>
  <si>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</si>
  <si>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</si>
  <si>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</si>
  <si>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</si>
  <si>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</si>
  <si>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</si>
  <si>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</si>
  <si>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</si>
  <si>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</si>
  <si>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</si>
  <si>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</si>
  <si>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</si>
  <si>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</si>
  <si>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</si>
  <si>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</si>
  <si>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</si>
  <si>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</si>
  <si>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</si>
  <si>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</si>
  <si>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</si>
  <si>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</si>
  <si>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</si>
  <si>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</si>
  <si>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</si>
  <si>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</si>
  <si>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</si>
  <si>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</si>
  <si>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</si>
  <si>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</si>
  <si>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</si>
  <si>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</si>
  <si>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</si>
  <si>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</si>
  <si>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</si>
  <si>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</si>
  <si>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</si>
  <si>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</si>
  <si>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</si>
  <si>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</si>
  <si>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</si>
  <si>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</si>
  <si>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</si>
  <si>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</si>
  <si>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</si>
  <si>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</si>
  <si>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</si>
  <si>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</si>
  <si>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</si>
  <si>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</si>
  <si>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</si>
  <si>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</si>
  <si>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</si>
  <si>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</si>
  <si>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</si>
  <si>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</si>
  <si>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</si>
  <si>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</si>
  <si>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</si>
  <si>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</si>
  <si>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</si>
  <si>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</si>
  <si>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</si>
  <si>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</si>
  <si>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</si>
  <si>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</si>
  <si>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</si>
  <si>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</si>
  <si>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</si>
  <si>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</si>
  <si>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</si>
  <si>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</si>
  <si>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</si>
  <si>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</si>
  <si>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</si>
  <si>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</si>
  <si>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</si>
  <si>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</si>
  <si>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</si>
  <si>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</si>
  <si>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</si>
  <si>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</si>
  <si>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</si>
  <si>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</si>
  <si>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</si>
  <si>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</si>
  <si>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</si>
  <si>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</si>
  <si>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</si>
  <si>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</si>
  <si>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</si>
  <si>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</si>
  <si>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</si>
  <si>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</si>
  <si>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</si>
  <si>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</si>
  <si>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</si>
  <si>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</si>
  <si>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</si>
  <si>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</si>
  <si>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</si>
  <si>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</si>
  <si>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</si>
  <si>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</si>
  <si>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</si>
  <si>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</si>
  <si>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</si>
  <si>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</si>
  <si>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</si>
  <si>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</si>
  <si>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</si>
  <si>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</si>
  <si>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</si>
  <si>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</si>
  <si>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</si>
  <si>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</si>
  <si>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</si>
  <si>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</si>
  <si>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</si>
  <si>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</si>
  <si>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</si>
  <si>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</si>
  <si>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</si>
  <si>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</si>
  <si>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</si>
  <si>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</si>
  <si>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</si>
  <si>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</si>
  <si>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</si>
  <si>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</si>
  <si>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</si>
  <si>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</si>
  <si>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</si>
  <si>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</si>
  <si>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</si>
  <si>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</si>
  <si>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</si>
  <si>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</si>
  <si>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</si>
  <si>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</si>
  <si>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</si>
  <si>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</si>
  <si>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</si>
  <si>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</si>
  <si>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</si>
  <si>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</si>
  <si>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</si>
  <si>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</si>
  <si>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</si>
  <si>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</si>
  <si>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</si>
  <si>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</si>
  <si>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</si>
  <si>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</si>
  <si>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</si>
  <si>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</si>
  <si>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</si>
  <si>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</si>
  <si>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</si>
  <si>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</si>
  <si>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</si>
  <si>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</si>
  <si>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</si>
  <si>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</si>
  <si>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</si>
  <si>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</si>
  <si>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</si>
  <si>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</si>
  <si>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</si>
  <si>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</si>
  <si>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</si>
  <si>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</si>
  <si>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</si>
  <si>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</si>
  <si>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</si>
  <si>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</si>
  <si>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</si>
  <si>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</si>
  <si>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</si>
  <si>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</si>
  <si>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</si>
  <si>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</si>
  <si>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</si>
  <si>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</si>
  <si>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</si>
  <si>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</si>
  <si>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</si>
  <si>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</si>
  <si>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</si>
  <si>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</si>
  <si>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</si>
  <si>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</si>
  <si>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</si>
  <si>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</si>
  <si>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</si>
  <si>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</si>
  <si>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</si>
  <si>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</si>
  <si>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</si>
  <si>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</si>
  <si>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</si>
  <si>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</si>
  <si>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</si>
  <si>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</si>
  <si>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</si>
  <si>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</si>
  <si>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</si>
  <si>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</si>
  <si>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</si>
  <si>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</si>
  <si>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</si>
  <si>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</si>
  <si>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</si>
  <si>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</si>
  <si>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</si>
  <si>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</si>
  <si>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</si>
  <si>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</si>
  <si>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</si>
  <si>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</si>
  <si>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</si>
  <si>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</si>
  <si>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</si>
  <si>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</si>
  <si>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</si>
  <si>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</si>
  <si>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</si>
  <si>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</si>
  <si>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</si>
  <si>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</si>
  <si>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</si>
  <si>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</si>
  <si>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</si>
  <si>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</si>
  <si>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</si>
  <si>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</si>
  <si>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</si>
  <si>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</si>
  <si>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</si>
  <si>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</si>
  <si>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</si>
  <si>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</si>
  <si>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</si>
  <si>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</si>
  <si>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</si>
  <si>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</si>
  <si>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</si>
  <si>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</si>
  <si>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</si>
  <si>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</si>
  <si>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</si>
  <si>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</si>
  <si>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</si>
  <si>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</si>
  <si>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</si>
  <si>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</si>
  <si>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</si>
  <si>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</si>
  <si>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</si>
  <si>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</si>
  <si>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</si>
  <si>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</si>
  <si>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</si>
  <si>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</si>
  <si>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</si>
  <si>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</si>
  <si>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</si>
  <si>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</si>
  <si>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</si>
  <si>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</si>
  <si>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</si>
  <si>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</si>
  <si>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</si>
  <si>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</si>
  <si>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</si>
  <si>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</si>
  <si>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</si>
  <si>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</si>
  <si>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</si>
  <si>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</si>
  <si>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</si>
  <si>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</si>
  <si>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</si>
  <si>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</si>
  <si>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</si>
  <si>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</si>
  <si>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</si>
  <si>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</si>
  <si>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</si>
  <si>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</si>
  <si>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</si>
  <si>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</si>
  <si>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</si>
  <si>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</si>
  <si>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</si>
  <si>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</si>
  <si>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</si>
  <si>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</si>
  <si>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</si>
  <si>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</si>
  <si>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</si>
  <si>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</si>
  <si>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</si>
  <si>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</si>
  <si>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</si>
  <si>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</si>
  <si>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</si>
  <si>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</si>
  <si>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</si>
  <si>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</si>
  <si>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</si>
  <si>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</si>
  <si>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</si>
  <si>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</si>
  <si>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</si>
  <si>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</si>
  <si>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</si>
  <si>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</si>
  <si>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</si>
  <si>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</si>
  <si>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</si>
  <si>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</si>
  <si>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</si>
  <si>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</si>
  <si>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</si>
  <si>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</si>
  <si>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</si>
  <si>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</si>
  <si>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</si>
  <si>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</si>
  <si>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</si>
  <si>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</si>
  <si>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</si>
  <si>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</si>
  <si>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</si>
  <si>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</si>
  <si>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</si>
  <si>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</si>
  <si>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</si>
  <si>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</si>
  <si>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</si>
  <si>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</si>
  <si>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</si>
  <si>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</si>
  <si>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</si>
  <si>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</si>
  <si>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</si>
  <si>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</si>
  <si>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</si>
  <si>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</si>
  <si>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</si>
  <si>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</si>
  <si>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</si>
  <si>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</si>
  <si>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</si>
  <si>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</si>
  <si>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</si>
  <si>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</si>
  <si>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</si>
  <si>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</si>
  <si>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</si>
  <si>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</si>
  <si>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</si>
  <si>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</si>
  <si>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</si>
  <si>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</si>
  <si>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</si>
  <si>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</si>
  <si>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</si>
  <si>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</si>
  <si>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</si>
  <si>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</si>
  <si>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</si>
  <si>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</si>
  <si>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</si>
  <si>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</si>
  <si>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</si>
  <si>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</si>
  <si>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</si>
  <si>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</si>
  <si>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</si>
  <si>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</si>
  <si>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</si>
  <si>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</si>
  <si>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</si>
  <si>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</si>
  <si>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</si>
  <si>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</si>
  <si>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</si>
  <si>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</si>
  <si>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</si>
  <si>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</si>
  <si>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</si>
  <si>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</si>
  <si>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</si>
  <si>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</si>
  <si>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</si>
  <si>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</si>
  <si>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</si>
  <si>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</si>
  <si>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</si>
  <si>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</si>
  <si>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</si>
  <si>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</si>
  <si>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</si>
  <si>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</si>
  <si>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</si>
  <si>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</si>
  <si>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</si>
  <si>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</si>
  <si>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</si>
  <si>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</si>
  <si>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</si>
  <si>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</si>
  <si>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</si>
  <si>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</si>
  <si>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</si>
  <si>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</si>
  <si>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</si>
  <si>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</si>
  <si>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</si>
  <si>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</si>
  <si>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</si>
  <si>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</si>
  <si>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</si>
  <si>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</si>
  <si>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</si>
  <si>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</si>
  <si>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</si>
  <si>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</si>
  <si>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</si>
  <si>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</si>
  <si>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</si>
  <si>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</si>
  <si>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</si>
  <si>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</si>
  <si>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</si>
  <si>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</si>
  <si>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</si>
  <si>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</si>
  <si>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</si>
  <si>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</si>
  <si>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</si>
  <si>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</si>
  <si>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</si>
  <si>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</si>
  <si>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</si>
  <si>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</si>
  <si>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</si>
  <si>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</si>
  <si>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</si>
  <si>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</si>
  <si>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</si>
  <si>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</si>
  <si>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</si>
  <si>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</si>
  <si>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</si>
  <si>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</si>
  <si>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</si>
  <si>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</si>
  <si>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</si>
  <si>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</si>
  <si>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</si>
  <si>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</si>
  <si>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</si>
  <si>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</si>
  <si>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</si>
  <si>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</si>
  <si>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</si>
  <si>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</si>
  <si>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</si>
  <si>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</si>
  <si>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</si>
  <si>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</si>
  <si>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</si>
  <si>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</si>
  <si>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</si>
  <si>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</si>
  <si>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</si>
  <si>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</si>
  <si>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</si>
  <si>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</si>
  <si>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</si>
  <si>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</si>
  <si>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</si>
  <si>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</si>
  <si>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</si>
  <si>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</si>
  <si>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</si>
  <si>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</si>
  <si>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</si>
  <si>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</si>
  <si>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</si>
  <si>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</si>
  <si>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</si>
  <si>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</si>
  <si>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</si>
  <si>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</si>
  <si>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</si>
  <si>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</si>
  <si>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</si>
  <si>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</si>
  <si>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</si>
  <si>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</si>
  <si>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</si>
  <si>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</si>
  <si>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</si>
  <si>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</si>
  <si>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</si>
  <si>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</si>
  <si>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</si>
  <si>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</si>
  <si>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</si>
  <si>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</si>
  <si>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</si>
  <si>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</si>
  <si>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</si>
  <si>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</si>
  <si>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</si>
  <si>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</si>
  <si>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</si>
  <si>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</si>
  <si>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</si>
  <si>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</si>
  <si>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</si>
  <si>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</si>
  <si>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</si>
  <si>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</si>
  <si>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</si>
  <si>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</si>
  <si>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</si>
  <si>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</si>
  <si>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</si>
  <si>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</si>
  <si>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</si>
  <si>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</si>
  <si>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</si>
  <si>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</si>
  <si>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</si>
  <si>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</si>
  <si>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</si>
  <si>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</si>
  <si>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</si>
  <si>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</si>
  <si>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</si>
  <si>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</si>
  <si>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</si>
  <si>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</si>
  <si>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</si>
  <si>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</si>
  <si>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</si>
  <si>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</si>
  <si>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</si>
  <si>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</si>
  <si>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</si>
  <si>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</si>
  <si>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</si>
  <si>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</si>
  <si>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</si>
  <si>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</si>
  <si>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</si>
  <si>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</si>
  <si>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</si>
  <si>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</si>
  <si>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</si>
  <si>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</si>
  <si>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</si>
  <si>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</si>
  <si>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</si>
  <si>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</si>
  <si>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</si>
  <si>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</si>
  <si>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</si>
  <si>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</si>
  <si>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</si>
  <si>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</si>
  <si>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</si>
  <si>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</si>
  <si>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</si>
  <si>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</si>
  <si>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</si>
  <si>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</si>
  <si>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</si>
  <si>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</si>
  <si>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</si>
  <si>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</si>
  <si>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</si>
  <si>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</si>
  <si>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</si>
  <si>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</si>
  <si>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</si>
  <si>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</si>
  <si>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</si>
  <si>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</si>
  <si>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</si>
  <si>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</si>
  <si>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</si>
  <si>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</si>
  <si>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</si>
  <si>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</si>
  <si>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</si>
  <si>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</si>
  <si>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</si>
  <si>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</si>
  <si>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</si>
  <si>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</si>
  <si>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</si>
  <si>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</si>
  <si>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</si>
  <si>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</si>
  <si>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</si>
  <si>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</si>
  <si>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</si>
  <si>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</si>
  <si>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</si>
  <si>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</si>
  <si>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</si>
  <si>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</si>
  <si>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</si>
  <si>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</si>
  <si>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</si>
  <si>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</si>
  <si>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</si>
  <si>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</si>
  <si>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</si>
  <si>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</si>
  <si>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</si>
  <si>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</si>
  <si>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</si>
  <si>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</si>
  <si>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</si>
  <si>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</si>
  <si>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</si>
  <si>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</si>
  <si>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</si>
  <si>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</si>
  <si>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</si>
  <si>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</si>
  <si>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</si>
  <si>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</si>
  <si>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</si>
  <si>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</si>
  <si>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</si>
  <si>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</si>
  <si>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</si>
  <si>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</si>
  <si>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</si>
  <si>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</si>
  <si>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</si>
  <si>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</si>
  <si>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</si>
  <si>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</si>
  <si>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</si>
  <si>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</si>
  <si>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</si>
  <si>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</si>
  <si>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</si>
  <si>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</si>
  <si>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</si>
  <si>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</si>
  <si>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</si>
  <si>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</si>
  <si>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</si>
  <si>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</si>
  <si>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</si>
  <si>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</si>
  <si>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</si>
  <si>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</si>
  <si>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</si>
  <si>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</si>
  <si>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</si>
  <si>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</si>
  <si>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</si>
  <si>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</si>
  <si>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</si>
  <si>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</si>
  <si>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</si>
  <si>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</si>
  <si>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</si>
  <si>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</si>
  <si>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</si>
  <si>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</si>
  <si>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</si>
  <si>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</si>
  <si>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</si>
  <si>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</si>
  <si>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</si>
  <si>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</si>
  <si>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</si>
  <si>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</si>
  <si>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</si>
  <si>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</si>
  <si>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</si>
  <si>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</si>
  <si>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</si>
  <si>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</si>
  <si>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</si>
  <si>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</si>
  <si>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</si>
  <si>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</si>
  <si>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</si>
  <si>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</si>
  <si>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</si>
  <si>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</si>
  <si>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</si>
  <si>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</si>
  <si>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</si>
  <si>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</si>
  <si>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</si>
  <si>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</si>
  <si>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</si>
  <si>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</si>
  <si>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</si>
  <si>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</si>
  <si>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</si>
  <si>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</si>
  <si>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</si>
  <si>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</si>
  <si>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</si>
  <si>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</si>
  <si>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</si>
  <si>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</si>
  <si>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</si>
  <si>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</si>
  <si>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</si>
  <si>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</si>
  <si>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</si>
  <si>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</si>
  <si>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</si>
  <si>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</si>
  <si>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</si>
  <si>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</si>
  <si>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</si>
  <si>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</si>
  <si>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</si>
  <si>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</si>
  <si>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</si>
  <si>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</si>
  <si>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</si>
  <si>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</si>
  <si>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</si>
  <si>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</si>
  <si>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</si>
  <si>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</si>
  <si>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</si>
  <si>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</si>
  <si>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</si>
  <si>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</si>
  <si>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</si>
  <si>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</si>
  <si>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</si>
  <si>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</si>
  <si>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</si>
  <si>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</si>
  <si>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</si>
  <si>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</si>
  <si>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</si>
  <si>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</si>
  <si>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</si>
  <si>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</si>
  <si>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</si>
  <si>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</si>
  <si>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</si>
  <si>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</si>
  <si>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</si>
  <si>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</si>
  <si>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</si>
  <si>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</si>
  <si>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</si>
  <si>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</si>
  <si>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</si>
  <si>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</si>
  <si>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</si>
  <si>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</si>
  <si>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</si>
  <si>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</si>
  <si>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</si>
  <si>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</si>
  <si>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</si>
  <si>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</si>
  <si>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</si>
  <si>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</si>
  <si>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</si>
  <si>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</si>
  <si>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</si>
  <si>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</si>
  <si>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</si>
  <si>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</si>
  <si>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</si>
  <si>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</si>
  <si>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</si>
  <si>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</si>
  <si>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</si>
  <si>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</si>
  <si>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</si>
  <si>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</si>
  <si>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</si>
  <si>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</si>
  <si>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</si>
  <si>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</si>
  <si>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</si>
  <si>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</si>
  <si>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</si>
  <si>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</si>
  <si>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</si>
  <si>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</si>
  <si>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</si>
  <si>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</si>
  <si>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</si>
  <si>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</si>
  <si>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</si>
  <si>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</si>
  <si>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</si>
  <si>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</si>
  <si>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</si>
  <si>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</si>
  <si>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</si>
  <si>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</si>
  <si>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</si>
  <si>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</si>
  <si>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</si>
  <si>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</si>
  <si>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</si>
  <si>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</si>
  <si>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</si>
  <si>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</si>
  <si>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</si>
  <si>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</si>
  <si>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</si>
  <si>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</si>
  <si>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</si>
  <si>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</si>
  <si>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</si>
  <si>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</si>
  <si>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</si>
  <si>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</si>
  <si>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</si>
  <si>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</si>
  <si>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</si>
  <si>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</si>
  <si>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</si>
  <si>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</si>
  <si>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</si>
  <si>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</si>
  <si>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</si>
  <si>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</si>
  <si>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</si>
  <si>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</si>
  <si>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</si>
  <si>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</si>
  <si>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</si>
  <si>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</si>
  <si>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</si>
  <si>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</si>
  <si>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</si>
  <si>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</si>
  <si>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</si>
  <si>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</si>
  <si>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</si>
  <si>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</si>
  <si>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</si>
  <si>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</si>
  <si>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</si>
  <si>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</si>
  <si>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</si>
  <si>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</si>
  <si>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</si>
  <si>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</si>
  <si>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</si>
  <si>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</si>
  <si>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</si>
  <si>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</si>
  <si>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</si>
  <si>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</si>
  <si>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</si>
  <si>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</si>
  <si>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</si>
  <si>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</si>
  <si>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</si>
  <si>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</si>
  <si>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</si>
  <si>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</si>
  <si>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</si>
  <si>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</si>
  <si>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</si>
  <si>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</si>
  <si>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</si>
  <si>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</si>
  <si>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</si>
  <si>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</si>
  <si>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</si>
  <si>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</si>
  <si>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</si>
  <si>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</si>
  <si>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</si>
  <si>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</si>
  <si>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</si>
  <si>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</si>
  <si>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</si>
  <si>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</si>
  <si>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</si>
  <si>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</si>
  <si>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</si>
  <si>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</si>
  <si>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</si>
  <si>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</si>
  <si>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</si>
  <si>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</si>
  <si>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</si>
  <si>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</si>
  <si>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</si>
  <si>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</si>
  <si>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</si>
  <si>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</si>
  <si>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</si>
  <si>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</si>
  <si>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</si>
  <si>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</si>
  <si>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</si>
  <si>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</si>
  <si>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</si>
  <si>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</si>
  <si>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</si>
  <si>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</si>
  <si>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</si>
  <si>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</si>
  <si>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</si>
  <si>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</si>
  <si>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</si>
  <si>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</si>
  <si>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</si>
  <si>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</si>
  <si>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</si>
  <si>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</si>
  <si>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</si>
  <si>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</si>
  <si>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</si>
  <si>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</si>
  <si>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</si>
  <si>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</si>
  <si>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</si>
  <si>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</si>
  <si>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</si>
  <si>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</si>
  <si>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</si>
  <si>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</si>
  <si>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</si>
  <si>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</si>
  <si>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</si>
  <si>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</si>
  <si>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</si>
  <si>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</si>
  <si>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</si>
  <si>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</si>
  <si>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</si>
  <si>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</si>
  <si>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</si>
  <si>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</si>
  <si>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</si>
  <si>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</si>
  <si>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</si>
  <si>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</si>
  <si>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</si>
  <si>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</si>
  <si>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</si>
  <si>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</si>
  <si>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</si>
  <si>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</si>
  <si>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</si>
  <si>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</si>
  <si>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</si>
  <si>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</si>
  <si>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</si>
  <si>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</si>
  <si>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</si>
  <si>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</si>
  <si>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</si>
  <si>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</si>
  <si>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</si>
  <si>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</si>
  <si>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</si>
  <si>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</si>
  <si>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</si>
  <si>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</si>
  <si>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</si>
  <si>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</si>
  <si>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</si>
  <si>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</si>
  <si>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</si>
  <si>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</si>
  <si>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</si>
  <si>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</si>
  <si>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</si>
  <si>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</si>
  <si>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</si>
  <si>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</si>
  <si>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</si>
  <si>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</si>
  <si>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</si>
  <si>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</si>
  <si>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</si>
  <si>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</si>
  <si>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</si>
  <si>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</si>
  <si>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</si>
  <si>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</si>
  <si>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</si>
  <si>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</si>
  <si>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</si>
  <si>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</si>
  <si>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</si>
  <si>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</si>
  <si>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</si>
  <si>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</si>
  <si>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</si>
  <si>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</si>
  <si>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</si>
  <si>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</si>
  <si>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</si>
  <si>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</si>
  <si>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</si>
  <si>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</si>
  <si>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</si>
  <si>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</si>
  <si>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</si>
  <si>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</si>
  <si>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</si>
  <si>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</si>
  <si>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</si>
  <si>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</si>
  <si>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</si>
  <si>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</si>
  <si>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</si>
  <si>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</si>
  <si>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</si>
  <si>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</si>
  <si>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</si>
  <si>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</si>
  <si>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</si>
  <si>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</si>
  <si>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</si>
  <si>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</si>
  <si>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</si>
  <si>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</si>
  <si>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</si>
  <si>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</si>
  <si>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</si>
  <si>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</si>
  <si>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</si>
  <si>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</si>
  <si>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</si>
  <si>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</si>
  <si>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</si>
  <si>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</si>
  <si>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</si>
  <si>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</si>
  <si>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</si>
  <si>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</si>
  <si>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</si>
  <si>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</si>
  <si>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</si>
  <si>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</si>
  <si>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</si>
  <si>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</si>
  <si>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</si>
  <si>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</si>
  <si>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</si>
  <si>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</si>
  <si>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</si>
  <si>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</si>
  <si>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</si>
  <si>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</si>
  <si>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</si>
  <si>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</si>
  <si>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</si>
  <si>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</si>
  <si>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</si>
  <si>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</si>
  <si>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</si>
  <si>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</si>
  <si>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</si>
  <si>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</si>
  <si>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</si>
  <si>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</si>
  <si>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</si>
  <si>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</si>
  <si>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</si>
  <si>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</si>
  <si>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</si>
  <si>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</si>
  <si>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</si>
  <si>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</si>
  <si>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</si>
  <si>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</si>
  <si>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</si>
  <si>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</si>
  <si>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</si>
  <si>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</si>
  <si>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</si>
  <si>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</si>
  <si>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</si>
  <si>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</si>
  <si>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</si>
  <si>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</si>
  <si>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</si>
  <si>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</si>
  <si>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</si>
  <si>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</si>
  <si>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</si>
  <si>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</si>
  <si>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</si>
  <si>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</si>
  <si>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</si>
  <si>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</si>
  <si>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</si>
  <si>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</si>
  <si>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</si>
  <si>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</si>
  <si>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</si>
  <si>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</si>
  <si>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</si>
  <si>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</si>
  <si>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</si>
  <si>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</si>
  <si>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</si>
  <si>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</si>
  <si>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</si>
  <si>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</si>
  <si>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</si>
  <si>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</si>
  <si>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</si>
  <si>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</si>
  <si>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</si>
  <si>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</si>
  <si>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</si>
  <si>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</si>
  <si>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</si>
  <si>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</si>
  <si>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</si>
  <si>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</si>
  <si>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</si>
  <si>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</si>
  <si>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</si>
  <si>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</si>
  <si>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</si>
  <si>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</si>
  <si>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</si>
  <si>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</si>
  <si>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</si>
  <si>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</si>
  <si>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</si>
  <si>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</si>
  <si>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</si>
  <si>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</si>
  <si>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</si>
  <si>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</si>
  <si>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</si>
  <si>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</si>
  <si>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</si>
  <si>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</si>
  <si>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</si>
  <si>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</si>
  <si>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</si>
  <si>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</si>
  <si>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</si>
  <si>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</si>
  <si>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</si>
  <si>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</si>
  <si>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</si>
  <si>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</si>
  <si>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</si>
  <si>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</si>
  <si>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</si>
  <si>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</si>
  <si>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</si>
  <si>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</si>
  <si>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</si>
  <si>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</si>
  <si>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</si>
  <si>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</si>
  <si>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</si>
  <si>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</si>
  <si>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</si>
  <si>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</si>
  <si>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</si>
  <si>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</si>
  <si>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</si>
  <si>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</si>
  <si>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</si>
  <si>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</si>
  <si>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</si>
  <si>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</si>
  <si>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</si>
  <si>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</si>
  <si>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</si>
  <si>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</si>
  <si>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</si>
  <si>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</si>
  <si>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</si>
  <si>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</si>
  <si>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</si>
  <si>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</si>
  <si>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</si>
  <si>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</si>
  <si>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</si>
  <si>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</si>
  <si>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</si>
  <si>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</si>
  <si>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</si>
  <si>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</si>
  <si>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</si>
  <si>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</si>
  <si>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</si>
  <si>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</si>
  <si>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</si>
  <si>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</si>
  <si>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</si>
  <si>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</si>
  <si>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</si>
  <si>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</si>
  <si>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</si>
  <si>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</si>
  <si>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</si>
  <si>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</si>
  <si>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</si>
  <si>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</si>
  <si>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</si>
  <si>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</si>
  <si>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</si>
  <si>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</si>
  <si>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</si>
  <si>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</si>
  <si>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</si>
  <si>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</si>
  <si>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</si>
  <si>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</si>
  <si>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</si>
  <si>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</si>
  <si>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</si>
  <si>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</si>
  <si>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</si>
  <si>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</si>
  <si>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</si>
  <si>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</si>
  <si>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</si>
  <si>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</si>
  <si>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</si>
  <si>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</si>
  <si>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</si>
  <si>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</si>
  <si>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</si>
  <si>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</si>
  <si>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</si>
  <si>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</si>
  <si>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</si>
  <si>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</si>
  <si>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</si>
  <si>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</si>
  <si>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</si>
  <si>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</si>
  <si>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</si>
  <si>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</si>
  <si>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</si>
  <si>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</si>
  <si>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</si>
  <si>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</si>
  <si>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</si>
  <si>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</si>
  <si>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</si>
  <si>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</si>
  <si>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</si>
  <si>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</si>
  <si>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</si>
  <si>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</si>
  <si>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</si>
  <si>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</si>
  <si>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</si>
  <si>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</si>
  <si>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</si>
  <si>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</si>
  <si>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</si>
  <si>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</si>
  <si>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</si>
  <si>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</si>
  <si>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</si>
  <si>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</si>
  <si>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</si>
  <si>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</si>
  <si>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</si>
  <si>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</si>
  <si>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</si>
  <si>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</si>
  <si>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</si>
  <si>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</si>
  <si>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</si>
  <si>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</si>
  <si>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</si>
  <si>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</si>
  <si>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</si>
  <si>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</si>
  <si>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</si>
  <si>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</si>
  <si>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</si>
  <si>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</si>
  <si>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</si>
  <si>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</si>
  <si>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</si>
  <si>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</si>
  <si>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</si>
  <si>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</si>
  <si>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</si>
  <si>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</si>
  <si>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</si>
  <si>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</si>
  <si>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</si>
  <si>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</si>
  <si>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</si>
  <si>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</si>
  <si>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</si>
  <si>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</si>
  <si>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</si>
  <si>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</si>
  <si>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</si>
  <si>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</si>
  <si>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</si>
  <si>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</si>
  <si>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</si>
  <si>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</si>
  <si>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</si>
  <si>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</si>
  <si>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</si>
  <si>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</si>
  <si>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</si>
  <si>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</si>
  <si>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</si>
  <si>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</si>
  <si>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</si>
  <si>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</si>
  <si>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</si>
  <si>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</si>
  <si>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</si>
  <si>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</si>
  <si>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</si>
  <si>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</si>
  <si>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</si>
  <si>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</si>
  <si>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</si>
  <si>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</si>
  <si>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</si>
  <si>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</si>
  <si>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</si>
  <si>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</si>
  <si>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</si>
  <si>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</si>
  <si>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</si>
  <si>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</si>
  <si>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</si>
  <si>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</si>
  <si>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</si>
  <si>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</si>
  <si>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</si>
  <si>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</si>
  <si>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</si>
  <si>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</si>
  <si>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</si>
  <si>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</si>
  <si>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</si>
  <si>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</si>
  <si>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</si>
  <si>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</si>
  <si>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</si>
  <si>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</si>
  <si>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</si>
  <si>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</si>
  <si>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</si>
  <si>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</si>
  <si>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</si>
  <si>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</si>
  <si>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</si>
  <si>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</si>
  <si>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</si>
  <si>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</si>
  <si>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</si>
  <si>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</si>
  <si>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</si>
  <si>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</si>
  <si>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</si>
  <si>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</si>
  <si>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</si>
  <si>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</si>
  <si>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</si>
  <si>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</si>
  <si>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</si>
  <si>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</si>
  <si>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</si>
  <si>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</si>
  <si>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</si>
  <si>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</si>
  <si>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</si>
  <si>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</si>
  <si>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</si>
  <si>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</si>
  <si>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</si>
  <si>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</si>
  <si>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</si>
  <si>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</si>
  <si>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</si>
  <si>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</si>
  <si>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</si>
  <si>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</si>
  <si>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</si>
  <si>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</si>
  <si>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</si>
  <si>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</si>
  <si>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</si>
  <si>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</si>
  <si>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</si>
  <si>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</si>
  <si>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</si>
  <si>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</si>
  <si>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</si>
  <si>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</si>
  <si>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</si>
  <si>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</si>
  <si>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</si>
  <si>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</si>
  <si>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</si>
  <si>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</si>
  <si>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</si>
  <si>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</si>
  <si>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</si>
  <si>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</si>
  <si>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</si>
  <si>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</si>
  <si>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</si>
  <si>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</si>
  <si>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</si>
  <si>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</si>
  <si>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</si>
  <si>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</si>
  <si>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</si>
  <si>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</si>
  <si>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</si>
  <si>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</si>
  <si>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</si>
  <si>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</si>
  <si>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</si>
  <si>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</si>
  <si>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</si>
  <si>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</si>
  <si>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</si>
  <si>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</si>
  <si>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</si>
  <si>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</si>
  <si>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</si>
  <si>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</si>
  <si>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</si>
  <si>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</si>
  <si>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</si>
  <si>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</si>
  <si>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</si>
  <si>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</si>
  <si>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</si>
  <si>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</si>
  <si>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</si>
  <si>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</si>
  <si>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</si>
  <si>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</si>
  <si>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</si>
  <si>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</si>
  <si>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</si>
  <si>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</si>
  <si>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</si>
  <si>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</si>
  <si>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</si>
  <si>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</si>
  <si>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</si>
  <si>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</si>
  <si>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</si>
  <si>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</si>
  <si>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</si>
  <si>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</si>
  <si>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</si>
  <si>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</si>
  <si>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</si>
  <si>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</si>
  <si>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</si>
  <si>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</si>
  <si>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</si>
  <si>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</si>
  <si>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</si>
  <si>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</si>
  <si>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</si>
  <si>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</si>
  <si>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</si>
  <si>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</si>
  <si>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</si>
  <si>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</si>
  <si>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</si>
  <si>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</si>
  <si>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</si>
  <si>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</si>
  <si>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</si>
  <si>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</si>
  <si>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</si>
  <si>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</si>
  <si>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</si>
  <si>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</si>
  <si>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</si>
  <si>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</si>
  <si>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</si>
  <si>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</si>
  <si>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</si>
  <si>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</si>
  <si>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</si>
  <si>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</si>
  <si>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</si>
  <si>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</si>
  <si>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</si>
  <si>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</si>
  <si>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</si>
  <si>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</si>
  <si>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</si>
  <si>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</si>
  <si>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</si>
  <si>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</si>
  <si>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</si>
  <si>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</si>
  <si>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</si>
  <si>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</si>
  <si>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</si>
  <si>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</si>
  <si>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</si>
  <si>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</si>
  <si>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</si>
  <si>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</si>
  <si>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</si>
  <si>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</si>
  <si>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</si>
  <si>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</si>
  <si>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</si>
  <si>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</si>
  <si>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</si>
  <si>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</si>
  <si>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</si>
  <si>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</si>
  <si>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</si>
  <si>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</si>
  <si>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</si>
  <si>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</si>
  <si>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</si>
  <si>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</si>
  <si>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</si>
  <si>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</si>
  <si>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</si>
  <si>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</si>
  <si>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</si>
  <si>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</si>
  <si>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</si>
  <si>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</si>
  <si>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</si>
  <si>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</si>
  <si>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</si>
  <si>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</si>
  <si>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</si>
  <si>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</si>
  <si>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</si>
  <si>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</si>
  <si>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</si>
  <si>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</si>
  <si>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</si>
  <si>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</si>
  <si>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</si>
  <si>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</si>
  <si>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</si>
  <si>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</si>
  <si>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</si>
  <si>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</si>
  <si>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</si>
  <si>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</si>
  <si>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</si>
  <si>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</si>
  <si>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</si>
  <si>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</si>
  <si>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</si>
  <si>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</si>
  <si>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</si>
  <si>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</si>
  <si>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</si>
  <si>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</si>
  <si>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</si>
  <si>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</si>
  <si>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</si>
  <si>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</si>
  <si>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</si>
  <si>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</si>
  <si>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</si>
  <si>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</si>
  <si>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</si>
  <si>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</si>
  <si>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</si>
  <si>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</si>
  <si>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</si>
  <si>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</si>
  <si>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</si>
  <si>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</si>
  <si>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</si>
  <si>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</si>
  <si>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</si>
  <si>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</si>
  <si>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</si>
  <si>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</si>
  <si>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</si>
  <si>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</si>
  <si>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</si>
  <si>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</si>
  <si>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</si>
  <si>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</si>
  <si>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</si>
  <si>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</si>
  <si>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</si>
  <si>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</si>
  <si>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</si>
  <si>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</si>
  <si>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</si>
  <si>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</si>
  <si>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</si>
  <si>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</si>
  <si>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</si>
  <si>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</si>
  <si>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</si>
  <si>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</si>
  <si>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</si>
  <si>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</si>
  <si>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</si>
  <si>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</si>
  <si>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</si>
  <si>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</si>
  <si>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</si>
  <si>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</si>
  <si>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</si>
  <si>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</si>
  <si>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</si>
  <si>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</si>
  <si>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</si>
  <si>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</si>
  <si>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</si>
  <si>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</si>
  <si>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</si>
  <si>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</si>
  <si>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</si>
  <si>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</si>
  <si>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</si>
  <si>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</si>
  <si>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</si>
  <si>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</si>
  <si>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</si>
  <si>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</si>
  <si>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</si>
  <si>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</si>
  <si>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</si>
  <si>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</si>
  <si>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</si>
  <si>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</si>
  <si>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</si>
  <si>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</si>
  <si>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</si>
  <si>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</si>
  <si>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</si>
  <si>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</si>
  <si>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</si>
  <si>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</si>
  <si>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</si>
  <si>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</si>
  <si>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</si>
  <si>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</si>
  <si>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</si>
  <si>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</si>
  <si>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</si>
  <si>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</si>
  <si>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</si>
  <si>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</si>
  <si>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</si>
  <si>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</si>
  <si>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</si>
  <si>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</si>
  <si>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</si>
  <si>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</si>
  <si>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</si>
  <si>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</si>
  <si>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</si>
  <si>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</si>
  <si>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</si>
  <si>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</si>
  <si>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</si>
  <si>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</si>
  <si>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</si>
  <si>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</si>
  <si>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</si>
  <si>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</si>
  <si>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</si>
  <si>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</si>
  <si>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</si>
  <si>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</si>
  <si>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</si>
  <si>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</si>
  <si>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</si>
  <si>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</si>
  <si>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</si>
  <si>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</si>
  <si>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</si>
  <si>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</si>
  <si>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</si>
  <si>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</si>
  <si>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</si>
  <si>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</si>
  <si>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</si>
  <si>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</si>
  <si>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</si>
  <si>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</si>
  <si>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</si>
  <si>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</si>
  <si>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</si>
  <si>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</si>
  <si>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</si>
  <si>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</si>
  <si>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</si>
  <si>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</si>
  <si>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</si>
  <si>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</si>
  <si>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</si>
  <si>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</si>
  <si>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</si>
  <si>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</si>
  <si>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</si>
  <si>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</si>
  <si>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</si>
  <si>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</si>
  <si>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</si>
  <si>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</si>
  <si>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</si>
  <si>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</si>
  <si>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</si>
  <si>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</si>
  <si>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</si>
  <si>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</si>
  <si>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</si>
  <si>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</si>
  <si>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</si>
  <si>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</si>
  <si>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</si>
  <si>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</si>
  <si>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</si>
  <si>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</si>
  <si>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</si>
  <si>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</si>
  <si>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</si>
  <si>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</si>
  <si>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</si>
  <si>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</si>
  <si>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</si>
  <si>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</si>
  <si>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</si>
  <si>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</si>
  <si>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</si>
  <si>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</si>
  <si>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</si>
  <si>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</si>
  <si>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</si>
  <si>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</si>
  <si>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</si>
  <si>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</si>
  <si>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</si>
  <si>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</si>
  <si>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</si>
  <si>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</si>
  <si>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</si>
  <si>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</si>
  <si>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</si>
  <si>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</si>
  <si>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</si>
  <si>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</si>
  <si>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</si>
  <si>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</si>
  <si>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</si>
  <si>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</si>
  <si>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</si>
  <si>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</si>
  <si>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</si>
  <si>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</si>
  <si>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</si>
  <si>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</si>
  <si>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</si>
  <si>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</si>
  <si>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</si>
  <si>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</si>
  <si>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</si>
  <si>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</si>
  <si>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</si>
  <si>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</si>
  <si>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</si>
  <si>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</si>
  <si>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</si>
  <si>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</si>
  <si>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</si>
  <si>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</si>
  <si>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</si>
  <si>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</si>
  <si>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</si>
  <si>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</si>
  <si>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</si>
  <si>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</si>
  <si>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</si>
  <si>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</si>
  <si>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</si>
  <si>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</si>
  <si>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</si>
  <si>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</si>
  <si>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</si>
  <si>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</si>
  <si>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</si>
  <si>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</si>
  <si>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</si>
  <si>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</si>
  <si>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</si>
  <si>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</si>
  <si>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</si>
  <si>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</si>
  <si>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</si>
  <si>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</si>
  <si>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</si>
  <si>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</si>
  <si>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</si>
  <si>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</si>
  <si>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</si>
  <si>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</si>
  <si>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</si>
  <si>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</si>
  <si>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</si>
  <si>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</si>
  <si>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</si>
  <si>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</si>
  <si>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</si>
  <si>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</si>
  <si>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</si>
  <si>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</si>
  <si>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</si>
  <si>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</si>
  <si>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</si>
  <si>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</si>
  <si>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</si>
  <si>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</si>
  <si>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</si>
  <si>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</si>
  <si>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</si>
  <si>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</si>
  <si>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</si>
  <si>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</si>
  <si>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</si>
  <si>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</si>
  <si>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</si>
  <si>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</si>
  <si>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</si>
  <si>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</si>
  <si>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</si>
  <si>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</si>
  <si>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</si>
  <si>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</si>
  <si>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</si>
  <si>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</si>
  <si>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</si>
  <si>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</si>
  <si>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</si>
  <si>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</si>
  <si>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</si>
  <si>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</si>
  <si>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</si>
  <si>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</si>
  <si>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</si>
  <si>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</si>
  <si>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</si>
  <si>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</si>
  <si>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</si>
  <si>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</si>
  <si>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</si>
  <si>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</si>
  <si>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</si>
  <si>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</si>
  <si>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</si>
  <si>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</si>
  <si>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</si>
  <si>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</si>
  <si>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</si>
  <si>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</si>
  <si>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</si>
  <si>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</si>
  <si>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</si>
  <si>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</si>
  <si>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</si>
  <si>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</si>
  <si>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</si>
  <si>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</si>
  <si>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</si>
  <si>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</si>
  <si>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</si>
  <si>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</si>
  <si>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</si>
  <si>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</si>
  <si>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</si>
  <si>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</si>
  <si>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</si>
  <si>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</si>
  <si>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</si>
  <si>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</si>
  <si>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</si>
  <si>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</si>
  <si>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</si>
  <si>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</si>
  <si>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</si>
  <si>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</si>
  <si>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</si>
  <si>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</si>
  <si>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</si>
  <si>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</si>
  <si>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</si>
  <si>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</si>
  <si>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</si>
  <si>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</si>
  <si>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</si>
  <si>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</si>
  <si>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</si>
  <si>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</si>
  <si>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</si>
  <si>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</si>
  <si>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</si>
  <si>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</si>
  <si>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</si>
  <si>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</si>
  <si>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</si>
  <si>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</si>
  <si>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</si>
  <si>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</si>
  <si>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</si>
  <si>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</si>
  <si>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</si>
  <si>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</si>
  <si>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</si>
  <si>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</si>
  <si>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</si>
  <si>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</si>
  <si>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</si>
  <si>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</si>
  <si>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</si>
  <si>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</si>
  <si>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</si>
  <si>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</si>
  <si>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</si>
  <si>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</si>
  <si>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</si>
  <si>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</si>
  <si>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</si>
  <si>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</si>
  <si>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</si>
  <si>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</si>
  <si>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</si>
  <si>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</si>
  <si>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</si>
  <si>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</si>
  <si>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</si>
  <si>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</si>
  <si>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</si>
  <si>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</si>
  <si>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</si>
  <si>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</si>
  <si>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</si>
  <si>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</si>
  <si>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</si>
  <si>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</si>
  <si>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</si>
  <si>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</si>
  <si>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</si>
  <si>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</si>
  <si>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</si>
  <si>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</si>
  <si>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</si>
  <si>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</si>
  <si>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</si>
  <si>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</si>
  <si>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</si>
  <si>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</si>
  <si>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</si>
  <si>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</si>
  <si>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</si>
  <si>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</si>
  <si>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</si>
  <si>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</si>
  <si>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</si>
  <si>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</si>
  <si>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</si>
  <si>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</si>
  <si>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</si>
  <si>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</si>
  <si>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</si>
  <si>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</si>
  <si>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</si>
  <si>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</si>
  <si>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</si>
  <si>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</si>
  <si>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</si>
  <si>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</si>
  <si>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</si>
  <si>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</si>
  <si>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</si>
  <si>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</si>
  <si>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</si>
  <si>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</si>
  <si>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</si>
  <si>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</si>
  <si>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</si>
  <si>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</si>
  <si>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</si>
  <si>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</si>
  <si>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</si>
  <si>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</si>
  <si>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</si>
  <si>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</si>
  <si>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</si>
  <si>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</si>
  <si>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</si>
  <si>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</si>
  <si>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</si>
  <si>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</si>
  <si>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</si>
  <si>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</si>
  <si>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</si>
  <si>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</si>
  <si>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</si>
  <si>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</si>
  <si>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</si>
  <si>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</si>
  <si>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</si>
  <si>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</si>
  <si>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</si>
  <si>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</si>
  <si>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</si>
  <si>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</si>
  <si>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</si>
  <si>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</si>
  <si>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</si>
  <si>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</si>
  <si>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</si>
  <si>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</si>
  <si>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</si>
  <si>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</si>
  <si>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</si>
  <si>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</si>
  <si>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</si>
  <si>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</si>
  <si>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</si>
  <si>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</si>
  <si>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</si>
  <si>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</si>
  <si>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</si>
  <si>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</si>
  <si>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</si>
  <si>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</si>
  <si>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</si>
  <si>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</si>
  <si>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</si>
  <si>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</si>
  <si>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</si>
  <si>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</si>
  <si>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</si>
  <si>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</si>
  <si>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</si>
  <si>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</si>
  <si>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</si>
  <si>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</si>
  <si>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</si>
  <si>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</si>
  <si>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</si>
  <si>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</si>
  <si>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</si>
  <si>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</si>
  <si>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</si>
  <si>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</si>
  <si>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</si>
  <si>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</si>
  <si>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</si>
  <si>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</si>
  <si>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</si>
  <si>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</si>
  <si>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</si>
  <si>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</si>
  <si>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</si>
  <si>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</si>
  <si>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</si>
  <si>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</si>
  <si>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</si>
  <si>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</si>
  <si>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</si>
  <si>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</si>
  <si>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</si>
  <si>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</si>
  <si>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</si>
  <si>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</si>
  <si>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</si>
  <si>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</si>
  <si>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</si>
  <si>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</si>
  <si>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</si>
  <si>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</si>
  <si>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</si>
  <si>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</si>
  <si>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</si>
  <si>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</si>
  <si>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</si>
  <si>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</si>
  <si>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</si>
  <si>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</si>
  <si>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</si>
  <si>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</si>
  <si>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</si>
  <si>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</si>
  <si>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</si>
  <si>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</si>
  <si>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</si>
  <si>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</si>
  <si>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</si>
  <si>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</si>
  <si>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</si>
  <si>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</si>
  <si>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</si>
  <si>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</si>
  <si>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</si>
  <si>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</si>
  <si>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</si>
  <si>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</si>
  <si>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</si>
  <si>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</si>
  <si>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</si>
  <si>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</si>
  <si>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</si>
  <si>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</si>
  <si>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</si>
  <si>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</si>
  <si>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</si>
  <si>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</si>
  <si>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</si>
  <si>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</si>
  <si>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</si>
  <si>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</si>
  <si>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</si>
  <si>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</si>
  <si>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</si>
  <si>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</si>
  <si>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</si>
  <si>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</si>
  <si>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</si>
  <si>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</si>
  <si>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</si>
  <si>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</si>
  <si>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</si>
  <si>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</si>
  <si>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</si>
  <si>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</si>
  <si>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</si>
  <si>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</si>
  <si>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</si>
  <si>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</si>
  <si>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</si>
  <si>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</si>
  <si>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</si>
  <si>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</si>
  <si>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</si>
  <si>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</si>
  <si>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</si>
  <si>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</si>
  <si>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</si>
  <si>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</si>
  <si>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</si>
  <si>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</si>
  <si>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</si>
  <si>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</si>
  <si>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</si>
  <si>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</si>
  <si>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</si>
  <si>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</si>
  <si>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</si>
  <si>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</si>
  <si>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</si>
  <si>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</si>
  <si>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</si>
  <si>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</si>
  <si>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</si>
  <si>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</si>
  <si>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</si>
  <si>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</si>
  <si>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</si>
  <si>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</si>
  <si>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</si>
  <si>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</si>
  <si>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</si>
  <si>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</si>
  <si>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</si>
  <si>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</si>
  <si>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</si>
  <si>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</si>
  <si>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</si>
  <si>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</si>
  <si>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</si>
  <si>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</si>
  <si>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</si>
  <si>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</si>
  <si>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</si>
  <si>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</si>
  <si>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</si>
  <si>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</si>
  <si>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</si>
  <si>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</si>
  <si>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</si>
  <si>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</si>
  <si>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</si>
  <si>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</si>
  <si>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</si>
  <si>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</si>
  <si>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</si>
  <si>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</si>
  <si>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</si>
  <si>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</si>
  <si>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</si>
  <si>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</si>
  <si>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</si>
  <si>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</si>
  <si>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</si>
  <si>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</si>
  <si>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</si>
  <si>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</si>
  <si>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</si>
  <si>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</si>
  <si>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</si>
  <si>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</si>
  <si>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</si>
  <si>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</si>
  <si>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</si>
  <si>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</si>
  <si>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</si>
  <si>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</si>
  <si>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</si>
  <si>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</si>
  <si>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</si>
  <si>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</si>
  <si>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</si>
  <si>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</si>
  <si>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</si>
  <si>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</si>
  <si>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</si>
  <si>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</si>
  <si>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</si>
  <si>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</si>
  <si>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</si>
  <si>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</si>
  <si>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</si>
  <si>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</si>
  <si>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</si>
  <si>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</si>
  <si>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</si>
  <si>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</si>
  <si>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</si>
  <si>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</si>
  <si>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</si>
  <si>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</si>
  <si>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</si>
  <si>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</si>
  <si>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</si>
  <si>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</si>
  <si>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</si>
  <si>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</si>
  <si>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</si>
  <si>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</si>
  <si>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</si>
  <si>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</si>
  <si>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</si>
  <si>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</si>
  <si>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</si>
  <si>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</si>
  <si>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</si>
  <si>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</si>
  <si>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</si>
  <si>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</si>
  <si>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</si>
  <si>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</si>
  <si>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</si>
  <si>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</si>
  <si>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</si>
  <si>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</si>
  <si>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</si>
  <si>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</si>
  <si>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</si>
  <si>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</si>
  <si>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</si>
  <si>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</si>
  <si>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</si>
  <si>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</si>
  <si>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</si>
  <si>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</si>
  <si>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</si>
  <si>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</si>
  <si>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</si>
  <si>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</si>
  <si>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</si>
  <si>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</si>
  <si>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</si>
  <si>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</si>
  <si>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</si>
  <si>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</si>
  <si>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</si>
  <si>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</si>
  <si>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</si>
  <si>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</si>
  <si>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</si>
  <si>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</si>
  <si>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</si>
  <si>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</si>
  <si>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</si>
  <si>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</si>
  <si>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</si>
  <si>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</si>
  <si>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</si>
  <si>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</si>
  <si>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</si>
  <si>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</si>
  <si>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</si>
  <si>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</si>
  <si>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</si>
  <si>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</si>
  <si>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</si>
  <si>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</si>
  <si>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</si>
  <si>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</si>
  <si>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</si>
  <si>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</si>
  <si>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</si>
  <si>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</si>
  <si>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</si>
  <si>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</si>
  <si>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</si>
  <si>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</si>
  <si>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</si>
  <si>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</si>
  <si>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</si>
  <si>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</si>
  <si>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</si>
  <si>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</si>
  <si>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</si>
  <si>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</si>
  <si>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</si>
  <si>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</si>
  <si>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</si>
  <si>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</si>
  <si>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</si>
  <si>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</si>
  <si>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</si>
  <si>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</si>
  <si>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</si>
  <si>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</si>
  <si>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</si>
  <si>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</si>
  <si>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</si>
  <si>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</si>
  <si>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</si>
  <si>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</si>
  <si>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</si>
  <si>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</si>
  <si>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</si>
  <si>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</si>
  <si>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</si>
  <si>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</si>
  <si>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</si>
  <si>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</si>
  <si>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</si>
  <si>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</si>
  <si>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</si>
  <si>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</si>
  <si>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</si>
  <si>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</si>
  <si>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</si>
  <si>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</si>
  <si>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</si>
  <si>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</si>
  <si>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</si>
  <si>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</si>
  <si>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</si>
  <si>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</si>
  <si>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</si>
  <si>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</si>
  <si>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</si>
  <si>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</si>
  <si>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</si>
  <si>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</si>
  <si>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</si>
  <si>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</si>
  <si>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</si>
  <si>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</si>
  <si>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</si>
  <si>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</si>
  <si>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</si>
  <si>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</si>
  <si>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</si>
  <si>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</si>
  <si>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</si>
  <si>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</si>
  <si>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</si>
  <si>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</si>
  <si>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</si>
  <si>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</si>
  <si>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</si>
  <si>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</si>
  <si>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</si>
  <si>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</si>
  <si>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</si>
  <si>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</si>
  <si>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</si>
  <si>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</si>
  <si>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</si>
  <si>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</si>
  <si>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</si>
  <si>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</si>
  <si>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</si>
  <si>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</si>
  <si>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</si>
  <si>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</si>
  <si>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</si>
  <si>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</si>
  <si>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</si>
  <si>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</si>
  <si>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</si>
  <si>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</si>
  <si>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</si>
  <si>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</si>
  <si>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</si>
  <si>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</si>
  <si>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</si>
  <si>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</si>
  <si>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</si>
  <si>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</si>
  <si>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</si>
  <si>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</si>
  <si>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</si>
  <si>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</si>
  <si>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</si>
  <si>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</si>
  <si>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</si>
  <si>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</si>
  <si>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</si>
  <si>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</si>
  <si>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</si>
  <si>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</si>
  <si>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</si>
  <si>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</si>
  <si>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</si>
  <si>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</si>
  <si>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</si>
  <si>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</si>
  <si>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</si>
  <si>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</si>
  <si>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</si>
  <si>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</si>
  <si>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</si>
  <si>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</si>
  <si>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</si>
  <si>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</si>
  <si>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</si>
  <si>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</si>
  <si>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</si>
  <si>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</si>
  <si>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</si>
  <si>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</si>
  <si>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</si>
  <si>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</si>
  <si>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</si>
  <si>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</si>
  <si>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</si>
  <si>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</si>
  <si>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</si>
  <si>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</si>
  <si>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</si>
  <si>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</si>
  <si>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</si>
  <si>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</si>
  <si>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</si>
  <si>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</si>
  <si>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</si>
  <si>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</si>
  <si>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</si>
  <si>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</si>
  <si>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</si>
  <si>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</si>
  <si>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</si>
  <si>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</si>
  <si>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</si>
  <si>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</si>
  <si>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</si>
  <si>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</si>
  <si>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</si>
  <si>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</si>
  <si>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</si>
  <si>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</si>
  <si>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</si>
  <si>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</si>
  <si>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</si>
  <si>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</si>
  <si>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</si>
  <si>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</si>
  <si>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</si>
  <si>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</si>
  <si>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</si>
  <si>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</si>
  <si>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</si>
  <si>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</si>
  <si>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</si>
  <si>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</si>
  <si>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</si>
  <si>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</si>
  <si>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</si>
  <si>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</si>
  <si>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</si>
  <si>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</si>
  <si>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</si>
  <si>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</si>
  <si>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</si>
  <si>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</si>
  <si>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</si>
  <si>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</si>
  <si>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</si>
  <si>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</si>
  <si>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</si>
  <si>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</si>
  <si>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</si>
  <si>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</si>
  <si>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</si>
  <si>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</si>
  <si>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</si>
  <si>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</si>
  <si>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</si>
  <si>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</si>
  <si>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</si>
  <si>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</si>
  <si>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</si>
  <si>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</si>
  <si>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</si>
  <si>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</si>
  <si>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</si>
  <si>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</si>
  <si>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</si>
  <si>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</si>
  <si>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</si>
  <si>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</si>
  <si>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</si>
  <si>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</si>
  <si>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</si>
  <si>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</si>
  <si>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</si>
  <si>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</si>
  <si>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</si>
  <si>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</si>
  <si>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</si>
  <si>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</si>
  <si>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</si>
  <si>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</si>
  <si>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</si>
  <si>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</si>
  <si>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</si>
  <si>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</si>
  <si>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</si>
  <si>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</si>
  <si>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</si>
  <si>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</si>
  <si>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</si>
  <si>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</si>
  <si>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</si>
  <si>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</si>
  <si>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</si>
  <si>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</si>
  <si>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</si>
  <si>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</si>
  <si>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</si>
  <si>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</si>
  <si>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</si>
  <si>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</si>
  <si>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</si>
  <si>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</si>
  <si>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</si>
  <si>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</si>
  <si>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</si>
  <si>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</si>
  <si>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</si>
  <si>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</si>
  <si>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</si>
  <si>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</si>
  <si>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</si>
  <si>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</si>
  <si>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</si>
  <si>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</si>
  <si>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</si>
  <si>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</si>
  <si>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</si>
  <si>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</si>
  <si>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</si>
  <si>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</si>
  <si>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</si>
  <si>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</si>
  <si>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</si>
  <si>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</si>
  <si>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</si>
  <si>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</si>
  <si>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</si>
  <si>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</si>
  <si>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</si>
  <si>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</si>
  <si>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</si>
  <si>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</si>
  <si>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</si>
  <si>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</si>
  <si>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</si>
  <si>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</si>
  <si>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</si>
  <si>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</si>
  <si>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</si>
  <si>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</si>
  <si>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</si>
  <si>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</si>
  <si>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</si>
  <si>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</si>
  <si>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</si>
  <si>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</si>
  <si>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</si>
  <si>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</si>
  <si>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</si>
  <si>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</si>
  <si>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</si>
  <si>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</si>
  <si>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</si>
  <si>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</si>
  <si>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</si>
  <si>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</si>
  <si>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</si>
  <si>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</si>
  <si>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</si>
  <si>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</si>
  <si>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</si>
  <si>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</si>
  <si>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</si>
  <si>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</si>
  <si>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</si>
  <si>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</si>
  <si>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</si>
  <si>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</si>
  <si>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</si>
  <si>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</si>
  <si>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</si>
  <si>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</si>
  <si>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</si>
  <si>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</si>
  <si>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</si>
  <si>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</si>
  <si>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</si>
  <si>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</si>
  <si>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</si>
  <si>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</si>
  <si>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</si>
  <si>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</si>
  <si>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</si>
  <si>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</si>
  <si>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</si>
  <si>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</si>
  <si>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</si>
  <si>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</si>
  <si>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</si>
  <si>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</si>
  <si>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</si>
  <si>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</si>
  <si>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</si>
  <si>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</si>
  <si>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</si>
  <si>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</si>
  <si>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</si>
  <si>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</si>
  <si>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</si>
  <si>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</si>
  <si>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</si>
  <si>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</si>
  <si>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</si>
  <si>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</si>
  <si>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</si>
  <si>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</si>
  <si>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</si>
  <si>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</si>
  <si>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</si>
  <si>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</si>
  <si>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</si>
  <si>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</si>
  <si>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</si>
  <si>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</si>
  <si>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</si>
  <si>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</si>
  <si>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</si>
  <si>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</si>
  <si>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</si>
  <si>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</si>
  <si>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</si>
  <si>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</si>
  <si>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</si>
  <si>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</si>
  <si>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</si>
  <si>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</si>
  <si>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</si>
  <si>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</si>
  <si>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</si>
  <si>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</si>
  <si>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</si>
  <si>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</si>
  <si>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</si>
  <si>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</si>
  <si>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</si>
  <si>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</si>
  <si>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</si>
  <si>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</si>
  <si>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</si>
  <si>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</si>
  <si>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</si>
  <si>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</si>
  <si>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</si>
  <si>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</si>
  <si>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</si>
  <si>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</si>
  <si>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</si>
  <si>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</si>
  <si>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</si>
  <si>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</si>
  <si>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</si>
  <si>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</si>
  <si>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</si>
  <si>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</si>
  <si>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</si>
  <si>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</si>
  <si>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</si>
  <si>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</si>
  <si>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</si>
  <si>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</si>
  <si>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</si>
  <si>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</si>
  <si>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</si>
  <si>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</si>
  <si>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</si>
  <si>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</si>
  <si>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</si>
  <si>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</si>
  <si>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</si>
  <si>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</si>
  <si>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</si>
  <si>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</si>
  <si>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</si>
  <si>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</si>
  <si>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</si>
  <si>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</si>
  <si>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</si>
  <si>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</si>
  <si>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</si>
  <si>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</si>
  <si>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</si>
  <si>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</si>
  <si>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</si>
  <si>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</si>
  <si>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</si>
  <si>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</si>
  <si>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</si>
  <si>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</si>
  <si>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</si>
  <si>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</si>
  <si>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</si>
  <si>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</si>
  <si>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</si>
  <si>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</si>
  <si>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</si>
  <si>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</si>
  <si>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</si>
  <si>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</si>
  <si>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</si>
  <si>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</si>
  <si>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</si>
  <si>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</si>
  <si>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</si>
  <si>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</si>
  <si>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</si>
  <si>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</si>
  <si>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</si>
  <si>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</si>
  <si>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</si>
  <si>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</si>
  <si>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</si>
  <si>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</si>
  <si>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</si>
  <si>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</si>
  <si>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</si>
  <si>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</si>
  <si>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</si>
  <si>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</si>
  <si>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</si>
  <si>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</si>
  <si>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</si>
  <si>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</si>
  <si>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</si>
  <si>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</si>
  <si>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</si>
  <si>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</si>
  <si>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</si>
  <si>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</si>
  <si>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</si>
  <si>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</si>
  <si>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</si>
  <si>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</si>
  <si>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</si>
  <si>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</si>
  <si>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</si>
  <si>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</si>
  <si>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</si>
  <si>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</si>
  <si>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</si>
  <si>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</si>
  <si>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</si>
  <si>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</si>
  <si>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</si>
  <si>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</si>
  <si>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</si>
  <si>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</si>
  <si>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</si>
  <si>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</si>
  <si>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</si>
  <si>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</si>
  <si>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</si>
  <si>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</si>
  <si>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</si>
  <si>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</si>
  <si>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</si>
  <si>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</si>
  <si>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</si>
  <si>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</si>
  <si>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</si>
  <si>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</si>
  <si>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</si>
  <si>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</si>
  <si>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</si>
  <si>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</si>
  <si>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</si>
  <si>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</si>
  <si>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</si>
  <si>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</si>
  <si>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</si>
  <si>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</si>
  <si>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</si>
  <si>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</si>
  <si>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</si>
  <si>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</si>
  <si>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</si>
  <si>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</si>
  <si>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</si>
  <si>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</si>
  <si>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</si>
  <si>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</si>
  <si>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</si>
  <si>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</si>
  <si>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</si>
  <si>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</si>
  <si>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</si>
  <si>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</si>
  <si>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</si>
  <si>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</si>
  <si>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</si>
  <si>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</si>
  <si>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</si>
  <si>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</si>
  <si>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</si>
  <si>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</si>
  <si>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</si>
  <si>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</si>
  <si>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</si>
  <si>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</si>
  <si>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</si>
  <si>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</si>
  <si>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</si>
  <si>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</si>
  <si>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</si>
  <si>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</si>
  <si>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</si>
  <si>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</si>
  <si>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</si>
  <si>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</si>
  <si>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</si>
  <si>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</si>
  <si>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</si>
  <si>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</si>
  <si>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</si>
  <si>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</si>
  <si>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</si>
  <si>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</si>
  <si>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</si>
  <si>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</si>
  <si>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</si>
  <si>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</si>
  <si>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</si>
  <si>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</si>
  <si>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</si>
  <si>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</si>
  <si>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</si>
  <si>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</si>
  <si>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</si>
  <si>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</si>
  <si>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</si>
  <si>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</si>
  <si>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</si>
  <si>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</si>
  <si>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</si>
  <si>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</si>
  <si>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</si>
  <si>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</si>
  <si>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</si>
  <si>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</si>
  <si>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</si>
  <si>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</si>
  <si>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</si>
  <si>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</si>
  <si>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</si>
  <si>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</si>
  <si>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</si>
  <si>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</si>
  <si>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</si>
  <si>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</si>
  <si>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</si>
  <si>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</si>
  <si>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</si>
  <si>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</si>
  <si>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</si>
  <si>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</si>
  <si>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</si>
  <si>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</si>
  <si>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</si>
  <si>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</si>
  <si>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</si>
  <si>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</si>
  <si>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</si>
  <si>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</si>
  <si>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</si>
  <si>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</si>
  <si>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</si>
  <si>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</si>
  <si>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</si>
  <si>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</si>
  <si>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</si>
  <si>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</si>
  <si>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</si>
  <si>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</si>
  <si>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</si>
  <si>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</si>
  <si>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</si>
  <si>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</si>
  <si>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</si>
  <si>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</si>
  <si>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</si>
  <si>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</si>
  <si>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</si>
  <si>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</si>
  <si>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</si>
  <si>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</si>
  <si>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</si>
  <si>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</si>
  <si>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</si>
  <si>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</si>
  <si>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</si>
  <si>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</si>
  <si>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</si>
  <si>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</si>
  <si>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</si>
  <si>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</si>
  <si>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</si>
  <si>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</si>
  <si>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</si>
  <si>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</si>
  <si>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</si>
  <si>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</si>
  <si>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</si>
  <si>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</si>
  <si>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</si>
  <si>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</si>
  <si>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</si>
  <si>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</si>
  <si>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</si>
  <si>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</si>
  <si>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</si>
  <si>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</si>
  <si>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</si>
  <si>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</si>
  <si>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</si>
  <si>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</si>
  <si>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</si>
  <si>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</si>
  <si>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</si>
  <si>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</si>
  <si>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</si>
  <si>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</si>
  <si>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</si>
  <si>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</si>
  <si>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</si>
  <si>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</si>
  <si>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</si>
  <si>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</si>
  <si>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</si>
  <si>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</si>
  <si>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</si>
  <si>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</si>
  <si>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</si>
  <si>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</si>
  <si>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</si>
  <si>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</si>
  <si>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</si>
  <si>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</si>
  <si>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</si>
  <si>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</si>
  <si>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</si>
  <si>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</si>
  <si>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</si>
  <si>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</si>
  <si>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</si>
  <si>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</si>
  <si>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</si>
  <si>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</si>
  <si>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</si>
  <si>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</si>
  <si>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</si>
  <si>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</si>
  <si>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</si>
  <si>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</si>
  <si>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</si>
  <si>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</si>
  <si>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</si>
  <si>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</si>
  <si>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</si>
  <si>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</si>
  <si>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</si>
  <si>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</si>
  <si>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</si>
  <si>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</si>
  <si>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</si>
  <si>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</si>
  <si>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</si>
  <si>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</si>
  <si>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</si>
  <si>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</si>
  <si>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</si>
  <si>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</si>
  <si>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</si>
  <si>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</si>
  <si>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</si>
  <si>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</si>
  <si>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</si>
  <si>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</si>
  <si>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</si>
  <si>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</si>
  <si>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</si>
  <si>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</si>
  <si>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</si>
  <si>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</si>
  <si>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</si>
  <si>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</si>
  <si>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</si>
  <si>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</si>
  <si>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</si>
  <si>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</si>
  <si>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</si>
  <si>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</si>
  <si>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</si>
  <si>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</si>
  <si>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</si>
  <si>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</si>
  <si>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</si>
  <si>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</si>
  <si>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</si>
  <si>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</si>
  <si>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</si>
  <si>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</si>
  <si>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</si>
  <si>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</si>
  <si>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</si>
  <si>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</si>
  <si>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</si>
  <si>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</si>
  <si>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</si>
  <si>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</si>
  <si>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</si>
  <si>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</si>
  <si>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</si>
  <si>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</si>
  <si>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</si>
  <si>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</si>
  <si>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</si>
  <si>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</si>
  <si>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</si>
  <si>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</si>
  <si>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</si>
  <si>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</si>
  <si>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</si>
  <si>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</si>
  <si>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</si>
  <si>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</si>
  <si>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</si>
  <si>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</si>
  <si>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</si>
  <si>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</si>
  <si>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</si>
  <si>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</si>
  <si>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</si>
  <si>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</si>
  <si>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</si>
  <si>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</si>
  <si>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</si>
  <si>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</si>
  <si>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</si>
  <si>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</si>
  <si>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</si>
  <si>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</si>
  <si>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</si>
  <si>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</si>
  <si>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</si>
  <si>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</si>
  <si>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</si>
  <si>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</si>
  <si>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</si>
  <si>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</si>
  <si>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</si>
  <si>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</si>
  <si>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</si>
  <si>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</si>
  <si>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</si>
  <si>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</si>
  <si>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</si>
  <si>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</si>
  <si>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</si>
  <si>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</si>
  <si>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</si>
  <si>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</si>
  <si>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</si>
  <si>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</si>
  <si>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</si>
  <si>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</si>
  <si>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</si>
  <si>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</si>
  <si>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</si>
  <si>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</si>
  <si>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</si>
  <si>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</si>
  <si>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</si>
  <si>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</si>
  <si>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</si>
  <si>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</si>
  <si>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</si>
  <si>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</si>
  <si>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</si>
  <si>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</si>
  <si>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</si>
  <si>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</si>
  <si>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</si>
  <si>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</si>
  <si>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</si>
  <si>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</si>
  <si>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</si>
  <si>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</si>
  <si>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</si>
  <si>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</si>
  <si>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</si>
  <si>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</si>
  <si>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</si>
  <si>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</si>
  <si>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</si>
  <si>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</si>
  <si>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</si>
  <si>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</si>
  <si>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</si>
  <si>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</si>
  <si>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</si>
  <si>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</si>
  <si>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</si>
  <si>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</si>
  <si>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</si>
  <si>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</si>
  <si>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</si>
  <si>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</si>
  <si>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</si>
  <si>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</si>
  <si>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</si>
  <si>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</si>
  <si>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</si>
  <si>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</si>
  <si>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</si>
  <si>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</si>
  <si>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</si>
  <si>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</si>
  <si>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</si>
  <si>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</si>
  <si>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</si>
  <si>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</si>
  <si>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</si>
  <si>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</si>
  <si>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</si>
  <si>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</si>
  <si>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</si>
  <si>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</si>
  <si>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</si>
  <si>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</si>
  <si>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</si>
  <si>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</si>
  <si>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</si>
  <si>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</si>
  <si>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</si>
  <si>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</si>
  <si>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</si>
  <si>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</si>
  <si>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</si>
  <si>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</si>
  <si>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</si>
  <si>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</si>
  <si>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</si>
  <si>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</si>
  <si>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</si>
  <si>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</si>
  <si>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</si>
  <si>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</si>
  <si>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</si>
  <si>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</si>
  <si>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</si>
  <si>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</si>
  <si>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</si>
  <si>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</si>
  <si>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</si>
  <si>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</si>
  <si>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</si>
  <si>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</si>
  <si>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</si>
  <si>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</si>
  <si>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</si>
  <si>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</si>
  <si>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</si>
  <si>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</si>
  <si>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</si>
  <si>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</si>
  <si>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</si>
  <si>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</si>
  <si>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</si>
  <si>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</si>
  <si>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</si>
  <si>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</si>
  <si>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</si>
  <si>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</si>
  <si>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</si>
  <si>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</si>
  <si>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</si>
  <si>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</si>
  <si>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</si>
  <si>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</si>
  <si>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</si>
  <si>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</si>
  <si>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</si>
  <si>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</si>
  <si>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</si>
  <si>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</si>
  <si>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</si>
  <si>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</si>
  <si>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</si>
  <si>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</si>
  <si>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</si>
  <si>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</si>
  <si>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</si>
  <si>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</si>
  <si>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</si>
  <si>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</si>
  <si>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</si>
  <si>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</si>
  <si>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</si>
  <si>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</si>
  <si>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</si>
  <si>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</si>
  <si>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</si>
  <si>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</si>
  <si>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</si>
  <si>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</si>
  <si>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</si>
  <si>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</si>
  <si>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</si>
  <si>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</si>
  <si>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</si>
  <si>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</si>
  <si>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</si>
  <si>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</si>
  <si>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</si>
  <si>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</si>
  <si>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</si>
  <si>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</si>
  <si>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</si>
  <si>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</si>
  <si>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</si>
  <si>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</si>
  <si>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</si>
  <si>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</si>
  <si>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</si>
  <si>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</si>
  <si>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</si>
  <si>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</si>
  <si>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</si>
  <si>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</si>
  <si>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</si>
  <si>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</si>
  <si>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</si>
  <si>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</si>
  <si>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</si>
  <si>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</si>
  <si>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</si>
  <si>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</si>
  <si>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</si>
  <si>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</si>
  <si>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</si>
  <si>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</si>
  <si>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</si>
  <si>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</si>
  <si>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</si>
  <si>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</si>
  <si>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</si>
  <si>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</si>
  <si>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</si>
  <si>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</si>
  <si>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</si>
  <si>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</si>
  <si>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</si>
  <si>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</si>
  <si>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</si>
  <si>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</si>
  <si>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</si>
  <si>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</si>
  <si>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</si>
  <si>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</si>
  <si>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</si>
  <si>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</si>
  <si>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</si>
  <si>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</si>
  <si>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</si>
  <si>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</si>
  <si>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</si>
  <si>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</si>
  <si>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</si>
  <si>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</si>
  <si>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</si>
  <si>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</si>
  <si>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</si>
  <si>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</si>
  <si>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</si>
  <si>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</si>
  <si>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</si>
  <si>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</si>
  <si>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</si>
  <si>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</si>
  <si>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</si>
  <si>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</si>
  <si>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</si>
  <si>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</si>
  <si>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</si>
  <si>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</si>
  <si>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</si>
  <si>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</si>
  <si>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</si>
  <si>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</si>
  <si>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</si>
  <si>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</si>
  <si>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</si>
  <si>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</si>
  <si>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</si>
  <si>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</si>
  <si>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</si>
  <si>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</si>
  <si>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</si>
  <si>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</si>
  <si>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</si>
  <si>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</si>
  <si>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</si>
  <si>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</si>
  <si>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</si>
  <si>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</si>
  <si>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</si>
  <si>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</si>
  <si>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</si>
  <si>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</si>
  <si>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</si>
  <si>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</si>
  <si>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</si>
  <si>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</si>
  <si>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</si>
  <si>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</si>
  <si>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</si>
  <si>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</si>
  <si>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</si>
  <si>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</si>
  <si>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</si>
  <si>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</si>
  <si>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</si>
  <si>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</si>
  <si>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</si>
  <si>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</si>
  <si>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</si>
  <si>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</si>
  <si>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</si>
  <si>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</si>
  <si>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</si>
  <si>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</si>
  <si>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</si>
  <si>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</si>
  <si>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</si>
  <si>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</si>
  <si>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</si>
  <si>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</si>
  <si>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</si>
  <si>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</si>
  <si>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</si>
  <si>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</si>
  <si>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</si>
  <si>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</si>
  <si>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</si>
  <si>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</si>
  <si>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</si>
  <si>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</si>
  <si>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</si>
  <si>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</si>
  <si>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</si>
  <si>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</si>
  <si>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</si>
  <si>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</si>
  <si>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</si>
  <si>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</si>
  <si>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</si>
  <si>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</si>
  <si>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</si>
  <si>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</si>
  <si>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</si>
  <si>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</si>
  <si>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</si>
  <si>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</si>
  <si>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</si>
  <si>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</si>
  <si>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</si>
  <si>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</si>
  <si>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</si>
  <si>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</si>
  <si>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</si>
  <si>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</si>
  <si>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</si>
  <si>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</si>
  <si>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</si>
  <si>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</si>
  <si>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</si>
  <si>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</si>
  <si>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</si>
  <si>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</si>
  <si>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</si>
  <si>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</si>
  <si>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</si>
  <si>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</si>
  <si>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</si>
  <si>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</si>
  <si>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</si>
  <si>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</si>
  <si>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</si>
  <si>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</si>
  <si>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</si>
  <si>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</si>
  <si>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</si>
  <si>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</si>
  <si>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</si>
  <si>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</si>
  <si>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</si>
  <si>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</si>
  <si>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</si>
  <si>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</si>
  <si>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</si>
  <si>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</si>
  <si>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</si>
  <si>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</si>
  <si>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</si>
  <si>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</si>
  <si>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</si>
  <si>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</si>
  <si>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</si>
  <si>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</si>
  <si>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</si>
  <si>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</si>
  <si>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</si>
  <si>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</si>
  <si>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</si>
  <si>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</si>
  <si>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</si>
  <si>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</si>
  <si>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</si>
  <si>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</si>
  <si>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</si>
  <si>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</si>
  <si>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</si>
  <si>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</si>
  <si>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</si>
  <si>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</si>
  <si>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</si>
  <si>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</si>
  <si>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</si>
  <si>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</si>
  <si>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</si>
  <si>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</si>
  <si>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</si>
  <si>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</si>
  <si>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</si>
  <si>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</si>
  <si>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</si>
  <si>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</si>
  <si>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</si>
  <si>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</si>
  <si>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</si>
  <si>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</si>
  <si>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</si>
  <si>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</si>
  <si>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</si>
  <si>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</si>
  <si>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</si>
  <si>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</si>
  <si>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</si>
  <si>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</si>
  <si>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</si>
  <si>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</si>
  <si>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</si>
  <si>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</si>
  <si>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</si>
  <si>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</si>
  <si>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</si>
  <si>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</si>
  <si>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</si>
  <si>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</si>
  <si>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</si>
  <si>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</si>
  <si>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</si>
  <si>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</si>
  <si>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</si>
  <si>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</si>
  <si>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</si>
  <si>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</si>
  <si>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</si>
  <si>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</si>
  <si>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</si>
  <si>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</si>
  <si>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</si>
  <si>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</si>
  <si>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</si>
  <si>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</si>
  <si>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</si>
  <si>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</si>
  <si>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</si>
  <si>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</si>
  <si>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</si>
  <si>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</si>
  <si>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</si>
  <si>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</si>
  <si>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</si>
  <si>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</si>
  <si>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</si>
  <si>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</si>
  <si>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</si>
  <si>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</si>
  <si>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</si>
  <si>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</si>
  <si>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</si>
  <si>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</si>
  <si>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</si>
  <si>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</si>
  <si>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</si>
  <si>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</si>
  <si>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</si>
  <si>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</si>
  <si>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</si>
  <si>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</si>
  <si>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</si>
  <si>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</si>
  <si>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</si>
  <si>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</si>
  <si>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</si>
  <si>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</si>
  <si>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</si>
  <si>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</si>
  <si>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</si>
  <si>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</si>
  <si>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</si>
  <si>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</si>
  <si>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</si>
  <si>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</si>
  <si>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</si>
  <si>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</si>
  <si>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</si>
  <si>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</si>
  <si>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</si>
  <si>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</si>
  <si>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</si>
  <si>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</si>
  <si>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</si>
  <si>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</si>
  <si>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</si>
  <si>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</si>
  <si>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</si>
  <si>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</si>
  <si>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</si>
  <si>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</si>
  <si>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</si>
  <si>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</si>
  <si>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</si>
  <si>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</si>
  <si>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</si>
  <si>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</si>
  <si>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</si>
  <si>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</si>
  <si>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</si>
  <si>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</si>
  <si>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</si>
  <si>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</si>
  <si>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</si>
  <si>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</si>
  <si>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</si>
  <si>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</si>
  <si>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</si>
  <si>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</si>
  <si>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</si>
  <si>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</si>
  <si>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</si>
  <si>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</si>
  <si>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</si>
  <si>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</si>
  <si>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</si>
  <si>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</si>
  <si>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</si>
  <si>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</si>
  <si>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</si>
  <si>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</si>
  <si>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</si>
  <si>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</si>
  <si>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</si>
  <si>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</si>
  <si>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</si>
  <si>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</si>
  <si>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</si>
  <si>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</si>
  <si>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</si>
  <si>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</si>
  <si>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</si>
  <si>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</si>
  <si>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</si>
  <si>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</si>
  <si>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</si>
  <si>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</si>
  <si>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</si>
  <si>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</si>
  <si>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</si>
  <si>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</si>
  <si>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</si>
  <si>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</si>
  <si>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</si>
  <si>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</si>
  <si>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</si>
  <si>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</si>
  <si>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</si>
  <si>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</si>
  <si>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</si>
  <si>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</si>
  <si>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</si>
  <si>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</si>
  <si>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</si>
  <si>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</si>
  <si>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</si>
  <si>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</si>
  <si>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</si>
  <si>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</si>
  <si>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</si>
  <si>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</si>
  <si>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</si>
  <si>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</si>
  <si>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</si>
  <si>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</si>
  <si>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</si>
  <si>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</si>
  <si>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</si>
  <si>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</si>
  <si>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</si>
  <si>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</si>
  <si>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</si>
  <si>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</si>
  <si>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</si>
  <si>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</si>
  <si>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</si>
  <si>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</si>
  <si>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</si>
  <si>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</si>
  <si>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</si>
  <si>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</si>
  <si>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</si>
  <si>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</si>
  <si>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</si>
  <si>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</si>
  <si>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</si>
  <si>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</si>
  <si>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</si>
  <si>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</si>
  <si>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</si>
  <si>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</si>
  <si>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</si>
  <si>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</si>
  <si>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</si>
  <si>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</si>
  <si>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</si>
  <si>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</si>
  <si>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</si>
  <si>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</si>
  <si>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</si>
  <si>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</si>
  <si>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</si>
  <si>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</si>
  <si>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</si>
  <si>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</si>
  <si>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</si>
  <si>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</si>
  <si>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</si>
  <si>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</si>
  <si>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</si>
  <si>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</si>
  <si>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</si>
  <si>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</si>
  <si>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</si>
  <si>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</si>
  <si>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</si>
  <si>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</si>
  <si>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</si>
  <si>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</si>
  <si>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</si>
  <si>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</si>
  <si>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</si>
  <si>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</si>
  <si>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</si>
  <si>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</si>
  <si>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</si>
  <si>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</si>
  <si>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</si>
  <si>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</si>
  <si>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</si>
  <si>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</si>
  <si>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</si>
  <si>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</si>
  <si>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</si>
  <si>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</si>
  <si>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</si>
  <si>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</si>
  <si>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</si>
  <si>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</si>
  <si>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</si>
  <si>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</si>
  <si>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</si>
  <si>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</si>
  <si>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</si>
  <si>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</si>
  <si>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</si>
  <si>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</si>
  <si>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</si>
  <si>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</si>
  <si>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</si>
  <si>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</si>
  <si>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</si>
  <si>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</si>
  <si>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</si>
  <si>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</si>
  <si>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</si>
  <si>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</si>
  <si>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</si>
  <si>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</si>
  <si>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</si>
  <si>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</si>
  <si>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</si>
  <si>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</si>
  <si>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</si>
  <si>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</si>
  <si>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</si>
  <si>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</si>
  <si>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</si>
  <si>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</si>
  <si>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</si>
  <si>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</si>
  <si>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</si>
  <si>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</si>
  <si>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</si>
  <si>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</si>
  <si>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</si>
  <si>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</si>
  <si>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</si>
  <si>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</si>
  <si>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</si>
  <si>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</si>
  <si>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</si>
  <si>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</si>
  <si>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</si>
  <si>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</si>
  <si>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</si>
  <si>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</si>
  <si>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</si>
  <si>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</si>
  <si>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</si>
  <si>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</si>
  <si>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</si>
  <si>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</si>
  <si>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</si>
  <si>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</si>
  <si>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</si>
  <si>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</si>
  <si>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</si>
  <si>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</si>
  <si>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</si>
  <si>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</si>
  <si>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</si>
  <si>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</si>
  <si>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</si>
  <si>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</si>
  <si>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</si>
  <si>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</si>
  <si>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</si>
  <si>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</si>
  <si>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</si>
  <si>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</si>
  <si>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</si>
  <si>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</si>
  <si>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</si>
  <si>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</si>
  <si>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</si>
  <si>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</si>
  <si>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</si>
  <si>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</si>
  <si>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</si>
  <si>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</si>
  <si>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</si>
  <si>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</si>
  <si>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</si>
  <si>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</si>
  <si>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</si>
  <si>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</si>
  <si>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</si>
  <si>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</si>
  <si>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</si>
  <si>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</si>
  <si>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</si>
  <si>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</si>
  <si>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</si>
  <si>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</si>
  <si>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</si>
  <si>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</si>
  <si>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</si>
  <si>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</si>
  <si>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</si>
  <si>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</si>
  <si>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</si>
  <si>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</si>
  <si>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</si>
  <si>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</si>
  <si>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</si>
  <si>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</si>
  <si>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</si>
  <si>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</si>
  <si>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</si>
  <si>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</si>
  <si>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</si>
  <si>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</si>
  <si>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</si>
  <si>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</si>
  <si>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</si>
  <si>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</si>
  <si>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</si>
  <si>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</si>
  <si>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</si>
  <si>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</si>
  <si>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</si>
  <si>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</si>
  <si>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</si>
  <si>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</si>
  <si>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</si>
  <si>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</si>
  <si>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</si>
  <si>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</si>
  <si>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</si>
  <si>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</si>
  <si>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</si>
  <si>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</si>
  <si>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</si>
  <si>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</si>
  <si>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</si>
  <si>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</si>
  <si>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</si>
  <si>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</si>
  <si>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</si>
  <si>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</si>
  <si>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</si>
  <si>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</si>
  <si>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</si>
  <si>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</si>
  <si>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</si>
  <si>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</si>
  <si>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</si>
  <si>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</si>
  <si>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</si>
  <si>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</si>
  <si>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</si>
  <si>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</si>
  <si>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</si>
  <si>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</si>
  <si>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</si>
  <si>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</si>
  <si>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</si>
  <si>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</si>
  <si>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</si>
  <si>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</si>
  <si>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</si>
  <si>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</si>
  <si>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</si>
  <si>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</si>
  <si>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</si>
  <si>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</si>
  <si>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</si>
  <si>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</si>
  <si>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</si>
  <si>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</si>
  <si>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</si>
  <si>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</si>
  <si>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</si>
  <si>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</si>
  <si>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</si>
  <si>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</si>
  <si>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</si>
  <si>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</si>
  <si>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</si>
  <si>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</si>
  <si>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</si>
  <si>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</si>
  <si>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</si>
  <si>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</si>
  <si>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</si>
  <si>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</si>
  <si>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</si>
  <si>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</si>
  <si>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</si>
  <si>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</si>
  <si>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</si>
  <si>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</si>
  <si>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</si>
  <si>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</si>
  <si>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</si>
  <si>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</si>
  <si>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</si>
  <si>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</si>
  <si>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</si>
  <si>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</si>
  <si>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</si>
  <si>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</si>
  <si>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</si>
  <si>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</si>
  <si>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</si>
  <si>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</si>
  <si>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</si>
  <si>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</si>
  <si>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</si>
  <si>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</si>
  <si>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</si>
  <si>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</si>
  <si>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</si>
  <si>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</si>
  <si>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</si>
  <si>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</si>
  <si>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</si>
  <si>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</si>
  <si>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</si>
  <si>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</si>
  <si>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</si>
  <si>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</si>
  <si>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</si>
  <si>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</si>
  <si>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</si>
  <si>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</si>
  <si>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</si>
  <si>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</si>
  <si>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</si>
  <si>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</si>
  <si>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</si>
  <si>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</si>
  <si>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</si>
  <si>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</si>
  <si>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</si>
  <si>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</si>
  <si>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</si>
  <si>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</si>
  <si>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</si>
  <si>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</si>
  <si>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</si>
  <si>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</si>
  <si>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</si>
  <si>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</si>
  <si>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</si>
  <si>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</si>
  <si>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</si>
  <si>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</si>
  <si>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</si>
  <si>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</si>
  <si>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</si>
  <si>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</si>
  <si>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</si>
  <si>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</si>
  <si>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</si>
  <si>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</si>
  <si>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</si>
  <si>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</si>
  <si>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</si>
  <si>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</si>
  <si>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</si>
  <si>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</si>
  <si>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</si>
  <si>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</si>
  <si>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</si>
  <si>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</si>
  <si>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</si>
  <si>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</si>
  <si>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</si>
  <si>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</si>
  <si>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</si>
  <si>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</si>
  <si>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</si>
  <si>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</si>
  <si>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</si>
  <si>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</si>
  <si>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</si>
  <si>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</si>
  <si>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</si>
  <si>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</si>
  <si>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</si>
  <si>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</si>
  <si>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</si>
  <si>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</si>
  <si>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</si>
  <si>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</si>
  <si>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</si>
  <si>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</si>
  <si>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</si>
  <si>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</si>
  <si>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</si>
  <si>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</si>
  <si>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</si>
  <si>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</si>
  <si>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</si>
  <si>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</si>
  <si>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</si>
  <si>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</si>
  <si>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</si>
  <si>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</si>
  <si>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</si>
  <si>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</si>
  <si>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</si>
  <si>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</si>
  <si>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</si>
  <si>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</si>
  <si>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</si>
  <si>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</si>
  <si>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</si>
  <si>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</si>
  <si>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</si>
  <si>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</si>
  <si>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</si>
  <si>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</si>
  <si>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</si>
  <si>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</si>
  <si>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</si>
  <si>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</si>
  <si>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</si>
  <si>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</si>
  <si>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</si>
  <si>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</si>
  <si>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</si>
  <si>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</si>
  <si>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</si>
  <si>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</si>
  <si>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</si>
  <si>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</si>
  <si>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</si>
  <si>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</si>
  <si>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</si>
  <si>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</si>
  <si>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</si>
  <si>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</si>
  <si>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</si>
  <si>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</si>
  <si>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</si>
  <si>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</si>
  <si>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</si>
  <si>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</si>
  <si>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</si>
  <si>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</si>
  <si>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</si>
  <si>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</si>
  <si>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</si>
  <si>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</si>
  <si>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</si>
  <si>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</si>
  <si>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</si>
  <si>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</si>
  <si>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</si>
  <si>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</si>
  <si>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</si>
  <si>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</si>
  <si>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</si>
  <si>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</si>
  <si>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</si>
  <si>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</si>
  <si>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</si>
  <si>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</si>
  <si>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</si>
  <si>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</si>
  <si>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</si>
  <si>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</si>
  <si>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</si>
  <si>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</si>
  <si>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</si>
  <si>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</si>
  <si>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</si>
  <si>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</si>
  <si>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</si>
  <si>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</si>
  <si>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</si>
  <si>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</si>
  <si>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</si>
  <si>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</si>
  <si>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</si>
  <si>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</si>
  <si>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</si>
  <si>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</si>
  <si>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</si>
  <si>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</si>
  <si>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</si>
  <si>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</si>
  <si>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</si>
  <si>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</si>
  <si>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</si>
  <si>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</si>
  <si>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</si>
  <si>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</si>
  <si>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</si>
  <si>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</si>
  <si>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</si>
  <si>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</si>
  <si>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</si>
  <si>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</si>
  <si>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</si>
  <si>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</si>
  <si>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</si>
  <si>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</si>
  <si>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</si>
  <si>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</si>
  <si>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</si>
  <si>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</si>
  <si>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</si>
  <si>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</si>
  <si>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</si>
  <si>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</si>
  <si>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</si>
  <si>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</si>
  <si>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</si>
  <si>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</si>
  <si>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</si>
  <si>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</si>
  <si>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</si>
  <si>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</si>
  <si>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</si>
  <si>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</si>
  <si>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</si>
  <si>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</si>
  <si>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</si>
  <si>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</si>
  <si>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</si>
  <si>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</si>
  <si>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</si>
  <si>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</si>
  <si>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</si>
  <si>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</si>
  <si>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</si>
  <si>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</si>
  <si>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</si>
  <si>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</si>
  <si>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</si>
  <si>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</si>
  <si>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</si>
  <si>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</si>
  <si>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</si>
  <si>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</si>
  <si>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</si>
  <si>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</si>
  <si>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</si>
  <si>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</si>
  <si>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</si>
  <si>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</si>
  <si>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</si>
  <si>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</si>
  <si>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</si>
  <si>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</si>
  <si>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</si>
  <si>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</si>
  <si>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</si>
  <si>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</si>
  <si>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</si>
  <si>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</si>
  <si>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</si>
  <si>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</si>
  <si>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</si>
  <si>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</si>
  <si>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</si>
  <si>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</si>
  <si>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</si>
  <si>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</si>
  <si>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</si>
  <si>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</si>
  <si>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</si>
  <si>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</si>
  <si>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</si>
  <si>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</si>
  <si>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</si>
  <si>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</si>
  <si>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</si>
  <si>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</si>
  <si>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</si>
  <si>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</si>
  <si>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</si>
  <si>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</si>
  <si>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</si>
  <si>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</si>
  <si>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</si>
  <si>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</si>
  <si>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</si>
  <si>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</si>
  <si>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</si>
  <si>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</si>
  <si>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</si>
  <si>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</si>
  <si>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</si>
  <si>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</si>
  <si>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</si>
  <si>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</si>
  <si>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</si>
  <si>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</si>
  <si>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</si>
  <si>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</si>
  <si>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</si>
  <si>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</si>
  <si>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</si>
  <si>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</si>
  <si>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</si>
  <si>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</si>
  <si>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</si>
  <si>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</si>
  <si>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</si>
  <si>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</si>
  <si>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</si>
  <si>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</si>
  <si>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</si>
  <si>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</si>
  <si>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</si>
  <si>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</si>
  <si>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</si>
  <si>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</si>
  <si>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</si>
  <si>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</si>
  <si>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</si>
  <si>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</si>
  <si>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</si>
  <si>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</si>
  <si>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</si>
  <si>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</si>
  <si>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</si>
  <si>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</si>
  <si>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</si>
  <si>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</si>
  <si>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</si>
  <si>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</si>
  <si>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</si>
  <si>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</si>
  <si>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</si>
  <si>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</si>
  <si>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</si>
  <si>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</si>
  <si>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</si>
  <si>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</si>
  <si>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</si>
  <si>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</si>
  <si>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</si>
  <si>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</si>
  <si>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</si>
  <si>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</si>
  <si>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</si>
  <si>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</si>
  <si>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</si>
  <si>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</si>
  <si>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</si>
  <si>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</si>
  <si>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</si>
  <si>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</si>
  <si>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</si>
  <si>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</si>
  <si>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</si>
  <si>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</si>
  <si>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</si>
  <si>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</si>
  <si>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</si>
  <si>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</si>
  <si>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</si>
  <si>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</si>
  <si>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</si>
  <si>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</si>
  <si>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</si>
  <si>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</si>
  <si>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</si>
  <si>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</si>
  <si>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</si>
  <si>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</si>
  <si>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</si>
  <si>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</si>
  <si>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</si>
  <si>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</si>
  <si>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</si>
  <si>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</si>
  <si>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</si>
  <si>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</si>
  <si>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</si>
  <si>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</si>
  <si>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</si>
  <si>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</si>
  <si>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</si>
  <si>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</si>
  <si>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</si>
  <si>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</si>
  <si>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</si>
  <si>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</si>
  <si>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</si>
  <si>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</si>
  <si>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</si>
  <si>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</si>
  <si>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</si>
  <si>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</si>
  <si>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</si>
  <si>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</si>
  <si>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</si>
  <si>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</si>
  <si>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</si>
  <si>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</si>
  <si>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</si>
  <si>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</si>
  <si>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</si>
  <si>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</si>
  <si>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</si>
  <si>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</si>
  <si>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</si>
  <si>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</si>
  <si>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</si>
  <si>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</si>
  <si>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</si>
  <si>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</si>
  <si>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</si>
  <si>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</si>
  <si>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</si>
  <si>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</si>
  <si>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</si>
  <si>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</si>
  <si>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</si>
  <si>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</si>
  <si>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</si>
  <si>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</si>
  <si>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</si>
  <si>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</si>
  <si>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</si>
  <si>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</si>
  <si>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</si>
  <si>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</si>
  <si>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</si>
  <si>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</si>
  <si>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</si>
  <si>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</si>
  <si>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</si>
  <si>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</si>
  <si>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</si>
  <si>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</si>
  <si>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</si>
  <si>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</si>
  <si>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</si>
  <si>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</si>
  <si>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</si>
  <si>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</si>
  <si>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</si>
  <si>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</si>
  <si>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</si>
  <si>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</si>
  <si>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</si>
  <si>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</si>
  <si>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</si>
  <si>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</si>
  <si>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</si>
  <si>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</si>
  <si>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</si>
  <si>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</si>
  <si>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</si>
  <si>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</si>
  <si>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</si>
  <si>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</si>
  <si>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</si>
  <si>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</si>
  <si>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</si>
  <si>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</si>
  <si>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</si>
  <si>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</si>
  <si>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</si>
  <si>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</si>
  <si>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</si>
  <si>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</si>
  <si>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</si>
  <si>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</si>
  <si>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</si>
  <si>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</si>
  <si>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</si>
  <si>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</si>
  <si>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</si>
  <si>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</si>
  <si>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</si>
  <si>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</si>
  <si>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</si>
  <si>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</si>
  <si>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</si>
  <si>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</si>
  <si>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</si>
  <si>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</si>
  <si>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</si>
  <si>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</si>
  <si>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</si>
  <si>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</si>
  <si>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</si>
  <si>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</si>
  <si>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</si>
  <si>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</si>
  <si>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</si>
  <si>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</si>
  <si>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</si>
  <si>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</si>
  <si>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</si>
  <si>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</si>
  <si>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</si>
  <si>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</si>
  <si>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</si>
  <si>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</si>
  <si>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</si>
  <si>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</si>
  <si>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</si>
  <si>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</si>
  <si>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</si>
  <si>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</si>
  <si>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</si>
  <si>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</si>
  <si>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</si>
  <si>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</si>
  <si>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</si>
  <si>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</si>
  <si>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</si>
  <si>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</si>
  <si>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</si>
  <si>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</si>
  <si>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</si>
  <si>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</si>
  <si>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</si>
  <si>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</si>
  <si>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</si>
  <si>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</si>
  <si>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</si>
  <si>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</si>
  <si>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</si>
  <si>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</si>
  <si>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</si>
  <si>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</si>
  <si>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</si>
  <si>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</si>
  <si>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</si>
  <si>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</si>
  <si>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</si>
  <si>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</si>
  <si>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</si>
  <si>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</si>
  <si>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</si>
  <si>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</si>
  <si>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</si>
  <si>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</si>
  <si>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</si>
  <si>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</si>
  <si>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</si>
  <si>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</si>
  <si>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</si>
  <si>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</si>
  <si>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</si>
  <si>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</si>
  <si>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</si>
  <si>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</si>
  <si>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</si>
  <si>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</si>
  <si>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</si>
  <si>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</si>
  <si>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</si>
  <si>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</si>
  <si>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</si>
  <si>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</si>
  <si>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</si>
  <si>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</si>
  <si>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</si>
  <si>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</si>
  <si>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</si>
  <si>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</si>
  <si>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</si>
  <si>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</si>
  <si>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</si>
  <si>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</si>
  <si>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</si>
  <si>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</si>
  <si>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</si>
  <si>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</si>
  <si>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</si>
  <si>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</si>
  <si>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</si>
  <si>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</si>
  <si>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</si>
  <si>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</si>
  <si>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</si>
  <si>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</si>
  <si>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</si>
  <si>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</si>
  <si>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</si>
  <si>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</si>
  <si>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</si>
  <si>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</si>
  <si>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</si>
  <si>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</si>
  <si>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</si>
  <si>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</si>
  <si>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</si>
  <si>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</si>
  <si>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</si>
  <si>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</si>
  <si>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</si>
  <si>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</si>
  <si>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</si>
  <si>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</si>
  <si>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</si>
  <si>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</si>
  <si>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</si>
  <si>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</si>
  <si>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</si>
  <si>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</si>
  <si>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</si>
  <si>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</si>
  <si>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</si>
  <si>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</si>
  <si>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</si>
  <si>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</si>
  <si>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</si>
  <si>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</si>
  <si>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</si>
  <si>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</si>
  <si>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</si>
  <si>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</si>
  <si>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</si>
  <si>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</si>
  <si>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</si>
  <si>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</si>
  <si>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</si>
  <si>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</si>
  <si>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</si>
  <si>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</si>
  <si>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</si>
  <si>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</si>
  <si>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</si>
  <si>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</si>
  <si>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</si>
  <si>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</si>
  <si>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</si>
  <si>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</si>
  <si>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</si>
  <si>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</si>
  <si>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</si>
  <si>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</si>
  <si>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</si>
  <si>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</si>
  <si>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</si>
  <si>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</si>
  <si>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</si>
  <si>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</si>
  <si>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</si>
  <si>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</si>
  <si>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</si>
  <si>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</si>
  <si>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</si>
  <si>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</si>
  <si>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</si>
  <si>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</si>
  <si>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</si>
  <si>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</si>
  <si>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</si>
  <si>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</si>
  <si>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</si>
  <si>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</si>
  <si>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</si>
  <si>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</si>
  <si>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</si>
  <si>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</si>
  <si>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</si>
  <si>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</si>
  <si>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</si>
  <si>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</si>
  <si>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</si>
  <si>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</si>
  <si>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</si>
  <si>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</si>
  <si>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</si>
  <si>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</si>
  <si>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</si>
  <si>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</si>
  <si>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</si>
  <si>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</si>
  <si>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</si>
  <si>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</si>
  <si>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</si>
  <si>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</si>
  <si>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</si>
  <si>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</si>
  <si>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</si>
  <si>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</si>
  <si>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</si>
  <si>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</si>
  <si>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</si>
  <si>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</si>
  <si>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</si>
  <si>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</si>
  <si>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</si>
  <si>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</si>
  <si>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</si>
  <si>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</si>
  <si>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</si>
  <si>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</si>
  <si>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</si>
  <si>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</si>
  <si>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</si>
  <si>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</si>
  <si>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</si>
  <si>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</si>
  <si>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</si>
  <si>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</si>
  <si>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</si>
  <si>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</si>
  <si>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</si>
  <si>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</si>
  <si>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</si>
  <si>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</si>
  <si>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</si>
  <si>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</si>
  <si>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</si>
  <si>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</si>
  <si>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</si>
  <si>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</si>
  <si>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</si>
  <si>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</si>
  <si>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</si>
  <si>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</si>
  <si>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</si>
  <si>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</si>
  <si>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</si>
  <si>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</si>
  <si>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</si>
  <si>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</si>
  <si>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</si>
  <si>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</si>
  <si>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</si>
  <si>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</si>
  <si>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</si>
  <si>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</si>
  <si>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</si>
  <si>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</si>
  <si>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</si>
  <si>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</si>
  <si>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</si>
  <si>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</si>
  <si>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</si>
  <si>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</si>
  <si>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</si>
  <si>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</si>
  <si>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</si>
  <si>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</si>
  <si>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</si>
  <si>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</si>
  <si>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</si>
  <si>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</si>
  <si>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</si>
  <si>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</si>
  <si>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</si>
  <si>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</si>
  <si>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</si>
  <si>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</si>
  <si>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</si>
  <si>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</si>
  <si>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</si>
  <si>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</si>
  <si>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</si>
  <si>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</si>
  <si>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</si>
  <si>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</si>
  <si>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</si>
  <si>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</si>
  <si>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</si>
  <si>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</si>
  <si>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</si>
  <si>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</si>
  <si>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</si>
  <si>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</si>
  <si>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</si>
  <si>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</si>
  <si>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</si>
  <si>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</si>
  <si>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</si>
  <si>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</si>
  <si>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</si>
  <si>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</si>
  <si>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</si>
  <si>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</si>
  <si>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</si>
  <si>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</si>
  <si>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</si>
  <si>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</si>
  <si>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</si>
  <si>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</si>
  <si>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</si>
  <si>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</si>
  <si>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</si>
  <si>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</si>
  <si>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</si>
  <si>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</si>
  <si>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</si>
  <si>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</si>
  <si>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</si>
  <si>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</si>
  <si>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</si>
  <si>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</si>
  <si>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</si>
  <si>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</si>
  <si>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</si>
  <si>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</si>
  <si>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</si>
  <si>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</si>
  <si>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</si>
  <si>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</si>
  <si>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</si>
  <si>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</si>
  <si>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</si>
  <si>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</si>
  <si>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</si>
  <si>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</si>
  <si>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</si>
  <si>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</si>
  <si>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</si>
  <si>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</si>
  <si>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</si>
  <si>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</si>
  <si>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</si>
  <si>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</si>
  <si>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</si>
  <si>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</si>
  <si>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</si>
  <si>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</si>
  <si>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</si>
  <si>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</si>
  <si>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</si>
  <si>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</si>
  <si>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</si>
  <si>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</si>
  <si>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</si>
  <si>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</si>
  <si>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</si>
  <si>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</si>
  <si>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</si>
  <si>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</si>
  <si>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</si>
  <si>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</si>
  <si>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</si>
  <si>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</si>
  <si>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</si>
  <si>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</si>
  <si>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</si>
  <si>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</si>
  <si>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</si>
  <si>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</si>
  <si>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</si>
  <si>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</si>
  <si>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</si>
  <si>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</si>
  <si>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</si>
  <si>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</si>
  <si>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</si>
  <si>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</si>
  <si>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</si>
  <si>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</si>
  <si>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</si>
  <si>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</si>
  <si>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</si>
  <si>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</si>
  <si>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</si>
  <si>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</si>
  <si>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</si>
  <si>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</si>
  <si>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</si>
  <si>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</si>
  <si>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</si>
  <si>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</si>
  <si>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</si>
  <si>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</si>
  <si>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</si>
  <si>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</si>
  <si>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</si>
  <si>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</si>
  <si>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</si>
  <si>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</si>
  <si>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</si>
  <si>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</si>
  <si>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</si>
  <si>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</si>
  <si>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</si>
  <si>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</si>
  <si>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</si>
  <si>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</si>
  <si>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</si>
  <si>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</si>
  <si>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</si>
  <si>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</si>
  <si>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</si>
  <si>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</si>
  <si>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</si>
  <si>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</si>
  <si>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</si>
  <si>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</si>
  <si>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</si>
  <si>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</si>
  <si>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</si>
  <si>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</si>
  <si>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</si>
  <si>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</si>
  <si>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</si>
  <si>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</si>
  <si>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</si>
  <si>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</si>
  <si>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</si>
  <si>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</si>
  <si>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</si>
  <si>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</si>
  <si>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</si>
  <si>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</si>
  <si>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</si>
  <si>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</si>
  <si>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</si>
  <si>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</si>
  <si>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</si>
  <si>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</si>
  <si>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</si>
  <si>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</si>
  <si>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</si>
  <si>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</si>
  <si>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</si>
  <si>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</si>
  <si>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</si>
  <si>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</si>
  <si>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</si>
  <si>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</si>
  <si>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</si>
  <si>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</si>
  <si>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</si>
  <si>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</si>
  <si>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</si>
  <si>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</si>
  <si>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</si>
  <si>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</si>
  <si>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</si>
  <si>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</si>
  <si>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</si>
  <si>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</si>
  <si>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</si>
  <si>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</si>
  <si>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</si>
  <si>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</si>
  <si>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</si>
  <si>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</si>
  <si>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</si>
  <si>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</si>
  <si>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</si>
  <si>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</si>
  <si>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</si>
  <si>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</si>
  <si>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</si>
  <si>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</si>
  <si>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</si>
  <si>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</si>
  <si>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</si>
  <si>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</si>
  <si>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</si>
  <si>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</si>
  <si>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</si>
  <si>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</si>
  <si>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</si>
  <si>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</si>
  <si>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</si>
  <si>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</si>
  <si>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</si>
  <si>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</si>
  <si>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</si>
  <si>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</si>
  <si>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</si>
  <si>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</si>
  <si>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</si>
  <si>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</si>
  <si>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</si>
  <si>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</si>
  <si>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</si>
  <si>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</si>
  <si>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</si>
  <si>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</si>
  <si>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</si>
  <si>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</si>
  <si>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</si>
  <si>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</si>
  <si>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</si>
  <si>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</si>
  <si>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</si>
  <si>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</si>
  <si>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</si>
  <si>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</si>
  <si>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</si>
  <si>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</si>
  <si>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</si>
  <si>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</si>
  <si>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</si>
  <si>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</si>
  <si>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</si>
  <si>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</si>
  <si>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</si>
  <si>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</si>
  <si>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</si>
  <si>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</si>
  <si>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</si>
  <si>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</si>
  <si>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</si>
  <si>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</si>
  <si>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</si>
  <si>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</si>
  <si>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</si>
  <si>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</si>
  <si>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</si>
  <si>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</si>
  <si>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</si>
  <si>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</si>
  <si>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</si>
  <si>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</si>
  <si>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</si>
  <si>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</si>
  <si>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</si>
  <si>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</si>
  <si>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</si>
  <si>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</si>
  <si>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</si>
  <si>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</si>
  <si>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</si>
  <si>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</si>
  <si>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</si>
  <si>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</si>
  <si>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</si>
  <si>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</si>
  <si>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</si>
  <si>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</si>
  <si>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</si>
  <si>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</si>
  <si>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</si>
  <si>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</si>
  <si>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</si>
  <si>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</si>
  <si>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</si>
  <si>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</si>
  <si>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</si>
  <si>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</si>
  <si>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</si>
  <si>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</si>
  <si>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</si>
  <si>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</si>
  <si>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</si>
  <si>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</si>
  <si>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</si>
  <si>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</si>
  <si>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</si>
  <si>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</si>
  <si>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</si>
  <si>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</si>
  <si>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</si>
  <si>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</si>
  <si>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</si>
  <si>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</si>
  <si>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</si>
  <si>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</si>
  <si>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</si>
  <si>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</si>
  <si>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</si>
  <si>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</si>
  <si>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</si>
  <si>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</si>
  <si>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</si>
  <si>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</si>
  <si>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</si>
  <si>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</si>
  <si>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</si>
  <si>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</si>
  <si>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</si>
  <si>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</si>
  <si>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</si>
  <si>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</si>
  <si>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</si>
  <si>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</si>
  <si>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</si>
  <si>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</si>
  <si>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</si>
  <si>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</si>
  <si>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</si>
  <si>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</si>
  <si>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</si>
  <si>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</si>
  <si>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</si>
  <si>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</si>
  <si>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</si>
  <si>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</si>
  <si>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</si>
  <si>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</si>
  <si>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</si>
  <si>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</si>
  <si>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</si>
  <si>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</si>
  <si>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</si>
  <si>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</si>
  <si>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</si>
  <si>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</si>
  <si>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</si>
  <si>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</si>
  <si>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</si>
  <si>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</si>
  <si>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</si>
  <si>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</si>
  <si>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</si>
  <si>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</si>
  <si>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</si>
  <si>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</si>
  <si>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</si>
  <si>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</si>
  <si>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</si>
  <si>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</si>
  <si>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</si>
  <si>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</si>
  <si>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</si>
  <si>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</si>
  <si>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</si>
  <si>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</si>
  <si>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</si>
  <si>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</si>
  <si>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</si>
  <si>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</si>
  <si>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</si>
  <si>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</si>
  <si>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</si>
  <si>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</si>
  <si>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</si>
  <si>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</si>
  <si>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</si>
  <si>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</si>
  <si>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</si>
  <si>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</si>
  <si>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</si>
  <si>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</si>
  <si>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</si>
  <si>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</si>
  <si>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</si>
  <si>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</si>
  <si>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</si>
  <si>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</si>
  <si>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</si>
  <si>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</si>
  <si>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</si>
  <si>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</si>
  <si>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</si>
  <si>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</si>
  <si>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</si>
  <si>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</si>
  <si>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</si>
  <si>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</si>
  <si>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</si>
  <si>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</si>
  <si>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</si>
  <si>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</si>
  <si>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</si>
  <si>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</si>
  <si>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</si>
  <si>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</si>
  <si>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</si>
  <si>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</si>
  <si>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</si>
  <si>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</si>
  <si>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</si>
  <si>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</si>
  <si>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</si>
  <si>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</si>
  <si>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</si>
  <si>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</si>
  <si>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</si>
  <si>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</si>
  <si>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</si>
  <si>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</si>
  <si>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</si>
  <si>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</si>
  <si>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</si>
  <si>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</si>
  <si>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</si>
  <si>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</si>
  <si>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</si>
  <si>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</si>
  <si>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</si>
  <si>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</si>
  <si>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</si>
  <si>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</si>
  <si>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</si>
  <si>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</si>
  <si>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</si>
  <si>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</si>
  <si>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</si>
  <si>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</si>
  <si>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</si>
  <si>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</si>
  <si>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</si>
  <si>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</si>
  <si>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</si>
  <si>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</si>
  <si>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</si>
  <si>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</si>
  <si>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</si>
  <si>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</si>
  <si>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</si>
  <si>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</si>
  <si>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</si>
  <si>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</si>
  <si>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</si>
  <si>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</si>
  <si>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</si>
  <si>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</si>
  <si>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</si>
  <si>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</si>
  <si>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</si>
  <si>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</si>
  <si>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</si>
  <si>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</si>
  <si>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</si>
  <si>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</si>
  <si>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</si>
  <si>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</si>
  <si>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</si>
  <si>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</si>
  <si>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</si>
  <si>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</si>
  <si>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</si>
  <si>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</si>
  <si>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</si>
  <si>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</si>
  <si>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</si>
  <si>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</si>
  <si>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</si>
  <si>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</si>
  <si>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</si>
  <si>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</si>
  <si>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</si>
  <si>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</si>
  <si>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</si>
  <si>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</si>
  <si>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</si>
  <si>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</si>
  <si>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</si>
  <si>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</si>
  <si>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</si>
  <si>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</si>
  <si>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</si>
  <si>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</si>
  <si>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</si>
  <si>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</si>
  <si>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</si>
  <si>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</si>
  <si>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</si>
  <si>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</si>
  <si>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</si>
  <si>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</si>
  <si>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</si>
  <si>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</si>
  <si>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</si>
  <si>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</si>
  <si>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</si>
  <si>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</si>
  <si>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</si>
  <si>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</si>
  <si>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</si>
  <si>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</si>
  <si>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</si>
  <si>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</si>
  <si>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</si>
  <si>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</si>
  <si>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</si>
  <si>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</si>
  <si>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</si>
  <si>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</si>
  <si>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</si>
  <si>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</si>
  <si>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</si>
  <si>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</si>
  <si>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</si>
  <si>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</si>
  <si>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</si>
  <si>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</si>
  <si>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</si>
  <si>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</si>
  <si>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</si>
  <si>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</si>
  <si>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</si>
  <si>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</si>
  <si>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</si>
  <si>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</si>
  <si>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</si>
  <si>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</si>
  <si>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</si>
  <si>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</si>
  <si>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</si>
  <si>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</si>
  <si>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</si>
  <si>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</si>
  <si>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</si>
  <si>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</si>
  <si>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</si>
  <si>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</si>
  <si>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</si>
  <si>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</si>
  <si>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</si>
  <si>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</si>
  <si>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</si>
  <si>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</si>
  <si>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</si>
  <si>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</si>
  <si>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</si>
  <si>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</si>
  <si>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</si>
  <si>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</si>
  <si>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</si>
  <si>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</si>
  <si>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</si>
  <si>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</si>
  <si>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</si>
  <si>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</si>
  <si>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</si>
  <si>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</si>
  <si>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</si>
  <si>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</si>
  <si>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</si>
  <si>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</si>
  <si>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</si>
  <si>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</si>
  <si>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</si>
  <si>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</si>
  <si>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</si>
  <si>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</si>
  <si>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</si>
  <si>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</si>
  <si>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</si>
  <si>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</si>
  <si>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</si>
  <si>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</si>
  <si>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</si>
  <si>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</si>
  <si>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</si>
  <si>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</si>
  <si>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</si>
  <si>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</si>
  <si>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</si>
  <si>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</si>
  <si>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</si>
  <si>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</si>
  <si>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</si>
  <si>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</si>
  <si>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</si>
  <si>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</si>
  <si>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</si>
  <si>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</si>
  <si>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</si>
  <si>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</si>
  <si>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</si>
  <si>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</si>
  <si>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</si>
  <si>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</si>
  <si>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</si>
  <si>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</si>
  <si>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</si>
  <si>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</si>
  <si>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</si>
  <si>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</si>
  <si>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</si>
  <si>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</si>
  <si>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</si>
  <si>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</si>
  <si>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</si>
  <si>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</si>
  <si>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</si>
  <si>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</si>
  <si>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</si>
  <si>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</si>
  <si>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</si>
  <si>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</si>
  <si>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</si>
  <si>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</si>
  <si>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</si>
  <si>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</si>
  <si>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</si>
  <si>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</si>
  <si>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</si>
  <si>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</si>
  <si>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</si>
  <si>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</si>
  <si>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</si>
  <si>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</si>
  <si>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</si>
  <si>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</si>
  <si>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</si>
  <si>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</si>
  <si>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</si>
  <si>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</si>
  <si>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</si>
  <si>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</si>
  <si>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</si>
  <si>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</si>
  <si>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</si>
  <si>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</si>
  <si>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</si>
  <si>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</si>
  <si>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</si>
  <si>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</si>
  <si>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</si>
  <si>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</si>
  <si>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</si>
  <si>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</si>
  <si>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</si>
  <si>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</si>
  <si>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</si>
  <si>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</si>
  <si>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</si>
  <si>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</si>
  <si>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</si>
  <si>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</si>
  <si>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</si>
  <si>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</si>
  <si>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</si>
  <si>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</si>
  <si>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</si>
  <si>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</si>
  <si>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</si>
  <si>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</si>
  <si>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</si>
  <si>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</si>
  <si>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</si>
  <si>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</si>
  <si>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</si>
  <si>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</si>
  <si>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</si>
  <si>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</si>
  <si>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</si>
  <si>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</si>
  <si>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</si>
  <si>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</si>
  <si>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</si>
  <si>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</si>
  <si>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</si>
  <si>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</si>
  <si>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</si>
  <si>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</si>
  <si>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</si>
  <si>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</si>
  <si>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</si>
  <si>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</si>
  <si>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</si>
  <si>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</si>
  <si>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</si>
  <si>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</si>
  <si>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</si>
  <si>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</si>
  <si>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</si>
  <si>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</si>
  <si>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</si>
  <si>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</si>
  <si>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</si>
  <si>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</si>
  <si>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</si>
  <si>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</si>
  <si>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</si>
  <si>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</si>
  <si>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</si>
  <si>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</si>
  <si>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</si>
  <si>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</si>
  <si>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</si>
  <si>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</si>
  <si>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</si>
  <si>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</si>
  <si>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</si>
  <si>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</si>
  <si>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</si>
  <si>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</si>
  <si>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</si>
  <si>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</si>
  <si>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</si>
  <si>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</si>
  <si>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</si>
  <si>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</si>
  <si>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</si>
  <si>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</si>
  <si>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</si>
  <si>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</si>
  <si>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</si>
  <si>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</si>
  <si>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</si>
  <si>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</si>
  <si>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</si>
  <si>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</si>
  <si>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</si>
  <si>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</si>
  <si>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</si>
  <si>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</si>
  <si>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</si>
  <si>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</si>
  <si>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</si>
  <si>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</si>
  <si>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</si>
  <si>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</si>
  <si>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</si>
  <si>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</si>
  <si>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</si>
  <si>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</si>
  <si>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</si>
  <si>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</si>
  <si>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</si>
  <si>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</si>
  <si>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</si>
  <si>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</si>
  <si>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</si>
  <si>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</si>
  <si>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</si>
  <si>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</si>
  <si>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</si>
  <si>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</si>
  <si>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</si>
  <si>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</si>
  <si>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</si>
  <si>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</si>
  <si>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</si>
  <si>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</si>
  <si>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</si>
  <si>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</si>
  <si>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</si>
  <si>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</si>
  <si>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</si>
  <si>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</si>
  <si>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</si>
  <si>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</si>
  <si>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</si>
  <si>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</si>
  <si>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</si>
  <si>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</si>
  <si>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</si>
  <si>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</si>
  <si>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</si>
  <si>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</si>
  <si>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</si>
  <si>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</si>
  <si>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</si>
  <si>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</si>
  <si>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</si>
  <si>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</si>
  <si>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</si>
  <si>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</si>
  <si>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</si>
  <si>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</si>
  <si>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</si>
  <si>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</si>
  <si>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</si>
  <si>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</si>
  <si>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</si>
  <si>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</si>
  <si>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</si>
  <si>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</si>
  <si>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</si>
  <si>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</si>
  <si>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</si>
  <si>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</si>
  <si>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</si>
  <si>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</si>
  <si>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</si>
  <si>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</si>
  <si>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</si>
  <si>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</si>
  <si>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</si>
  <si>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</si>
  <si>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</si>
  <si>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</si>
  <si>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</si>
  <si>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</si>
  <si>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</si>
  <si>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</si>
  <si>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</si>
  <si>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</si>
  <si>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</si>
  <si>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</si>
  <si>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</si>
  <si>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</si>
  <si>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</si>
  <si>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</si>
  <si>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</si>
  <si>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</si>
  <si>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</si>
  <si>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</si>
  <si>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</si>
  <si>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</si>
  <si>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</si>
  <si>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</si>
  <si>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</si>
  <si>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</si>
  <si>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</si>
  <si>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</si>
  <si>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</si>
  <si>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</si>
  <si>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</si>
  <si>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</si>
  <si>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</si>
  <si>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</si>
  <si>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</si>
  <si>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</si>
  <si>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</si>
  <si>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</si>
  <si>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</si>
  <si>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</si>
  <si>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</si>
  <si>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</si>
  <si>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</si>
  <si>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</si>
  <si>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</si>
  <si>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</si>
  <si>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</si>
  <si>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</si>
  <si>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</si>
  <si>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</si>
  <si>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</si>
  <si>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</si>
  <si>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</si>
  <si>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</si>
  <si>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</si>
  <si>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</si>
  <si>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</si>
  <si>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</si>
  <si>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</si>
  <si>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</si>
  <si>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</si>
  <si>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</si>
  <si>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</si>
  <si>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</si>
  <si>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</si>
  <si>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</si>
  <si>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</si>
  <si>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</si>
  <si>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</si>
  <si>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</si>
  <si>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</si>
  <si>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</si>
  <si>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</si>
  <si>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</si>
  <si>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</si>
  <si>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</si>
  <si>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</si>
  <si>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</si>
  <si>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</si>
  <si>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</si>
  <si>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</si>
  <si>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</si>
  <si>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</si>
  <si>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</si>
  <si>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</si>
  <si>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</si>
  <si>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</si>
  <si>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</si>
  <si>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</si>
  <si>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</si>
  <si>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</si>
  <si>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</si>
  <si>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</si>
  <si>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</si>
  <si>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</si>
  <si>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</si>
  <si>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</si>
  <si>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</si>
  <si>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</si>
  <si>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</si>
  <si>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</si>
  <si>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</si>
  <si>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</si>
  <si>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</si>
  <si>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</si>
  <si>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</si>
  <si>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</si>
  <si>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</si>
  <si>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</si>
  <si>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</si>
  <si>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</si>
  <si>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</si>
  <si>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</si>
  <si>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</si>
  <si>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</si>
  <si>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</si>
  <si>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</si>
  <si>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</si>
  <si>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</si>
  <si>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</si>
  <si>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</si>
  <si>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</si>
  <si>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</si>
  <si>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</si>
  <si>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</si>
  <si>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</si>
  <si>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</si>
  <si>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</si>
  <si>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</si>
  <si>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</si>
  <si>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</si>
  <si>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</si>
  <si>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</si>
  <si>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</si>
  <si>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</si>
  <si>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</si>
  <si>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</si>
  <si>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</si>
  <si>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</si>
  <si>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</si>
  <si>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</si>
  <si>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</si>
  <si>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</si>
  <si>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</si>
  <si>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</si>
  <si>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</si>
  <si>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</si>
  <si>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</si>
  <si>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</si>
  <si>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</si>
  <si>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</si>
  <si>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</si>
  <si>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</si>
  <si>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</si>
  <si>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</si>
  <si>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</si>
  <si>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</si>
  <si>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</si>
  <si>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</si>
  <si>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</si>
  <si>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</si>
  <si>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</si>
  <si>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</si>
  <si>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</si>
  <si>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</si>
  <si>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</si>
  <si>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</si>
  <si>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</si>
  <si>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</si>
  <si>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</si>
  <si>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</si>
  <si>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</si>
  <si>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</si>
  <si>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</si>
  <si>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</si>
  <si>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</si>
  <si>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</si>
  <si>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</si>
  <si>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</si>
  <si>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</si>
  <si>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</si>
  <si>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</si>
  <si>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</si>
  <si>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</si>
  <si>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</si>
  <si>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</si>
  <si>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</si>
  <si>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</si>
  <si>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</si>
  <si>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</si>
  <si>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</si>
  <si>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</si>
  <si>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</si>
  <si>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</si>
  <si>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</si>
  <si>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</si>
  <si>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</si>
  <si>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</si>
  <si>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</si>
  <si>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</si>
  <si>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</si>
  <si>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</si>
  <si>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</si>
  <si>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</si>
  <si>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</si>
  <si>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</si>
  <si>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</si>
  <si>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</si>
  <si>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</si>
  <si>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</si>
  <si>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</si>
  <si>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</si>
  <si>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</si>
  <si>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</si>
  <si>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</si>
  <si>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</si>
  <si>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</si>
  <si>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</si>
  <si>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</si>
  <si>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</si>
  <si>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</si>
  <si>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</si>
  <si>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</si>
  <si>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</si>
  <si>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</si>
  <si>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</si>
  <si>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</si>
  <si>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</si>
  <si>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</si>
  <si>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</si>
  <si>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</si>
  <si>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</si>
  <si>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</si>
  <si>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</si>
  <si>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</si>
  <si>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</si>
  <si>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</si>
  <si>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</si>
  <si>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</si>
  <si>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</si>
  <si>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</si>
  <si>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</si>
  <si>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</si>
  <si>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</si>
  <si>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</si>
  <si>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</si>
  <si>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</si>
  <si>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</si>
  <si>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</si>
  <si>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</si>
  <si>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</si>
  <si>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</si>
  <si>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</si>
  <si>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</si>
  <si>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</si>
  <si>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</si>
  <si>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</si>
  <si>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</si>
  <si>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</si>
  <si>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</si>
  <si>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</si>
  <si>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</si>
  <si>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</si>
  <si>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</si>
  <si>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</si>
  <si>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</si>
  <si>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</si>
  <si>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</si>
  <si>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</si>
  <si>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</si>
  <si>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</si>
  <si>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</si>
  <si>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</si>
  <si>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</si>
  <si>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</si>
  <si>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</si>
  <si>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</si>
  <si>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</si>
  <si>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</si>
  <si>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</si>
  <si>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</si>
  <si>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</si>
  <si>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</si>
  <si>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</si>
  <si>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</si>
  <si>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</si>
  <si>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</si>
  <si>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</si>
  <si>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</si>
  <si>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</si>
  <si>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</si>
  <si>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</si>
  <si>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</si>
  <si>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</si>
  <si>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</si>
  <si>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</si>
  <si>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</si>
  <si>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</si>
  <si>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</si>
  <si>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</si>
  <si>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</si>
  <si>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</si>
  <si>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</si>
  <si>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</si>
  <si>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</si>
  <si>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</si>
  <si>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</si>
  <si>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</si>
  <si>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</si>
  <si>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</si>
  <si>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</si>
  <si>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</si>
  <si>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</si>
  <si>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</si>
  <si>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</si>
  <si>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</si>
  <si>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</si>
  <si>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</si>
  <si>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</si>
  <si>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</si>
  <si>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</si>
  <si>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</si>
  <si>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</si>
  <si>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</si>
  <si>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</si>
  <si>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</si>
  <si>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</si>
  <si>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</si>
  <si>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</si>
  <si>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</si>
  <si>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</si>
  <si>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</si>
  <si>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</si>
  <si>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</si>
  <si>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</si>
  <si>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</si>
  <si>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</si>
  <si>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</si>
  <si>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</si>
  <si>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</si>
  <si>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</si>
  <si>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</si>
  <si>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</si>
  <si>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</si>
  <si>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</si>
  <si>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</si>
  <si>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</si>
  <si>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</si>
  <si>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</si>
  <si>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</si>
  <si>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</si>
  <si>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</si>
  <si>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</si>
  <si>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</si>
  <si>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</si>
  <si>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</si>
  <si>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</si>
  <si>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</si>
  <si>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</si>
  <si>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</si>
  <si>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</si>
  <si>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</si>
  <si>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</si>
  <si>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</si>
  <si>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</si>
  <si>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</si>
  <si>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</si>
  <si>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</si>
  <si>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</si>
  <si>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</si>
  <si>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</si>
  <si>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</si>
  <si>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</si>
  <si>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</si>
  <si>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</si>
  <si>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</si>
  <si>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</si>
  <si>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</si>
  <si>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</si>
  <si>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</si>
  <si>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</si>
  <si>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</si>
  <si>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</si>
  <si>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</si>
  <si>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</si>
  <si>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</si>
  <si>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</si>
  <si>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</si>
  <si>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</si>
  <si>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</si>
  <si>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</si>
  <si>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</si>
  <si>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</si>
  <si>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</si>
  <si>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</si>
  <si>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</si>
  <si>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</si>
  <si>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</si>
  <si>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</si>
  <si>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</si>
  <si>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</si>
  <si>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</si>
  <si>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</si>
  <si>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</si>
  <si>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</si>
  <si>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</si>
  <si>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</si>
  <si>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</si>
  <si>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</si>
  <si>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</si>
  <si>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</si>
  <si>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</si>
  <si>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</si>
  <si>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</si>
  <si>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</si>
  <si>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</si>
  <si>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</si>
  <si>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</si>
  <si>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</si>
  <si>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</si>
  <si>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</si>
  <si>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</si>
  <si>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</si>
  <si>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</si>
  <si>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</si>
  <si>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</si>
  <si>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</si>
  <si>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</si>
  <si>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</si>
  <si>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</si>
  <si>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</si>
  <si>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</si>
  <si>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</si>
  <si>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</si>
  <si>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</si>
  <si>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</si>
  <si>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</si>
  <si>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</si>
  <si>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</si>
  <si>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</si>
  <si>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</si>
  <si>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</si>
  <si>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</si>
  <si>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</si>
  <si>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</si>
  <si>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</si>
  <si>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</si>
  <si>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</si>
  <si>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</si>
  <si>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</si>
  <si>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</si>
  <si>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</si>
  <si>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</si>
  <si>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</si>
  <si>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</si>
  <si>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</si>
  <si>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</si>
  <si>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</si>
  <si>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</si>
  <si>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</si>
  <si>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</si>
  <si>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</si>
  <si>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</si>
  <si>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</si>
  <si>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</si>
  <si>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</si>
  <si>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</si>
  <si>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</si>
  <si>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</si>
  <si>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</si>
  <si>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</si>
  <si>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</si>
  <si>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</si>
  <si>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</si>
  <si>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</si>
  <si>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</si>
  <si>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</si>
  <si>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</si>
  <si>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</si>
  <si>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</si>
  <si>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</si>
  <si>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</si>
  <si>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</si>
  <si>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</si>
  <si>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</si>
  <si>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</si>
  <si>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</si>
  <si>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</si>
  <si>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</si>
  <si>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</si>
  <si>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</si>
  <si>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</si>
  <si>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</si>
  <si>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</si>
  <si>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</si>
  <si>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</si>
  <si>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</si>
  <si>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</si>
  <si>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</si>
  <si>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</si>
  <si>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</si>
  <si>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</si>
  <si>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</si>
  <si>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</si>
  <si>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</si>
  <si>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</si>
  <si>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</si>
  <si>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</si>
  <si>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</si>
  <si>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</si>
  <si>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</si>
  <si>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</si>
  <si>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</si>
  <si>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</si>
  <si>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</si>
  <si>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</si>
  <si>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</si>
  <si>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</si>
  <si>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</si>
  <si>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</si>
  <si>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</si>
  <si>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</si>
  <si>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</si>
  <si>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</si>
  <si>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</si>
  <si>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</si>
  <si>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</si>
  <si>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</si>
  <si>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</si>
  <si>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</si>
  <si>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</si>
  <si>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</si>
  <si>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</si>
  <si>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</si>
  <si>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</si>
  <si>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</si>
  <si>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</si>
  <si>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</si>
  <si>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</si>
  <si>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</si>
  <si>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</si>
  <si>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</si>
  <si>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</si>
  <si>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</si>
  <si>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</si>
  <si>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</si>
  <si>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</si>
  <si>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</si>
  <si>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</si>
  <si>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</si>
  <si>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</si>
  <si>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</si>
  <si>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</si>
  <si>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</si>
  <si>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</si>
  <si>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</si>
  <si>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</si>
  <si>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</si>
  <si>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</si>
  <si>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</si>
  <si>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</si>
  <si>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</si>
  <si>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</si>
  <si>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</si>
  <si>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</si>
  <si>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</si>
  <si>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</si>
  <si>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</si>
  <si>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</si>
  <si>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</si>
  <si>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</si>
  <si>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</si>
  <si>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</si>
  <si>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</si>
  <si>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</si>
  <si>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</si>
  <si>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</si>
  <si>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</si>
  <si>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</si>
  <si>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</si>
  <si>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</si>
  <si>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</si>
  <si>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</si>
  <si>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</si>
  <si>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</si>
  <si>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</si>
  <si>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</si>
  <si>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</si>
  <si>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</si>
  <si>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</si>
  <si>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</si>
  <si>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</si>
  <si>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</si>
  <si>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</si>
  <si>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</si>
  <si>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</si>
  <si>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</si>
  <si>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</si>
  <si>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</si>
  <si>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</si>
  <si>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</si>
  <si>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</si>
  <si>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</si>
  <si>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</si>
  <si>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</si>
  <si>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</si>
  <si>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</si>
  <si>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</si>
  <si>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</si>
  <si>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</si>
  <si>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</si>
  <si>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</si>
  <si>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</si>
  <si>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</si>
  <si>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</si>
  <si>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</si>
  <si>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</si>
  <si>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</si>
  <si>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</si>
  <si>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</si>
  <si>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</si>
  <si>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</si>
  <si>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</si>
  <si>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</si>
  <si>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</si>
  <si>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</si>
  <si>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</si>
  <si>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</si>
  <si>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</si>
  <si>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</si>
  <si>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</si>
  <si>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</si>
  <si>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</si>
  <si>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</si>
  <si>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</si>
  <si>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</si>
  <si>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</si>
  <si>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</si>
  <si>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</si>
  <si>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</si>
  <si>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</si>
  <si>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</si>
  <si>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</si>
  <si>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</si>
  <si>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</si>
  <si>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</si>
  <si>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</si>
  <si>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</si>
  <si>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</si>
  <si>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</si>
  <si>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</si>
  <si>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</si>
  <si>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</si>
  <si>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</si>
  <si>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</si>
  <si>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</si>
  <si>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</si>
  <si>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</si>
  <si>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</si>
  <si>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</si>
  <si>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</si>
  <si>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</si>
  <si>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</si>
  <si>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</si>
  <si>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</si>
  <si>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</si>
  <si>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</si>
  <si>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</si>
  <si>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</si>
  <si>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</si>
  <si>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</si>
  <si>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</si>
  <si>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</si>
  <si>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</si>
  <si>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</si>
  <si>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</si>
  <si>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</si>
  <si>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</si>
  <si>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</si>
  <si>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</si>
  <si>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</si>
  <si>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</si>
  <si>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</si>
  <si>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</si>
  <si>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</si>
  <si>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</si>
  <si>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</si>
  <si>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</si>
  <si>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</si>
  <si>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</si>
  <si>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</si>
  <si>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</si>
  <si>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</si>
  <si>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</si>
  <si>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</si>
  <si>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</si>
  <si>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</si>
  <si>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</si>
  <si>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</si>
  <si>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</si>
  <si>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</si>
  <si>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</si>
  <si>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</si>
  <si>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</si>
  <si>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</si>
  <si>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</si>
  <si>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</si>
  <si>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</si>
  <si>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</si>
  <si>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</si>
  <si>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</si>
  <si>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</si>
  <si>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</si>
  <si>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</si>
  <si>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</si>
  <si>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</si>
  <si>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</si>
  <si>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</si>
  <si>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</si>
  <si>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</si>
  <si>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</si>
  <si>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</si>
  <si>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</si>
  <si>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</si>
  <si>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</si>
  <si>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</si>
  <si>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</si>
  <si>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</si>
  <si>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</si>
  <si>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</si>
  <si>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</si>
  <si>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</si>
  <si>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</si>
  <si>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</si>
  <si>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</si>
  <si>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</si>
  <si>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</si>
  <si>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</si>
  <si>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</si>
  <si>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</si>
  <si>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</si>
  <si>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</si>
  <si>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</si>
  <si>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</si>
  <si>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</si>
  <si>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</si>
  <si>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</si>
  <si>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</si>
  <si>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</si>
  <si>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</si>
  <si>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</si>
  <si>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</si>
  <si>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</si>
  <si>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</si>
  <si>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</si>
  <si>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</si>
  <si>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</si>
  <si>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</si>
  <si>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</si>
  <si>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</si>
  <si>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</si>
  <si>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</si>
  <si>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</si>
  <si>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</si>
  <si>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</si>
  <si>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</si>
  <si>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</si>
  <si>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</si>
  <si>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</si>
  <si>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</si>
  <si>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</si>
  <si>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</si>
  <si>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</si>
  <si>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</si>
  <si>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</si>
  <si>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</si>
  <si>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</si>
  <si>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</si>
  <si>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</si>
  <si>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</si>
  <si>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</si>
  <si>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</si>
  <si>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</si>
  <si>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</si>
  <si>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</si>
  <si>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</si>
  <si>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</si>
  <si>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</si>
  <si>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</si>
  <si>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</si>
  <si>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</si>
  <si>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</si>
  <si>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</si>
  <si>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</si>
  <si>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</si>
  <si>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</si>
  <si>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</si>
  <si>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</si>
  <si>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</si>
  <si>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</si>
  <si>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</si>
  <si>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</si>
  <si>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</si>
  <si>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</si>
  <si>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</si>
  <si>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</si>
  <si>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</si>
  <si>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</si>
  <si>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</si>
  <si>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</si>
  <si>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</si>
  <si>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</si>
  <si>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</si>
  <si>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</si>
  <si>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</si>
  <si>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</si>
  <si>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</si>
  <si>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</si>
  <si>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</si>
  <si>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</si>
  <si>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</si>
  <si>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</si>
  <si>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</si>
  <si>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</si>
  <si>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</si>
  <si>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</si>
  <si>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</si>
  <si>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</si>
  <si>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</si>
  <si>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</si>
  <si>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</si>
  <si>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</si>
  <si>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</si>
  <si>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</si>
  <si>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</si>
  <si>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</si>
  <si>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</si>
  <si>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</si>
  <si>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</si>
  <si>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</si>
  <si>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</si>
  <si>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</si>
  <si>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</si>
  <si>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</si>
  <si>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</si>
  <si>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</si>
  <si>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</si>
  <si>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</si>
  <si>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</si>
  <si>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</si>
  <si>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</si>
  <si>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</si>
  <si>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</si>
  <si>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</si>
  <si>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</si>
  <si>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</si>
  <si>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</si>
  <si>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</si>
  <si>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</si>
  <si>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</si>
  <si>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</si>
  <si>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</si>
  <si>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</si>
  <si>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</si>
  <si>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</si>
  <si>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</si>
  <si>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</si>
  <si>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</si>
  <si>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</si>
  <si>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</si>
  <si>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</si>
  <si>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</si>
  <si>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</si>
  <si>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</si>
  <si>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</si>
  <si>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</si>
  <si>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</si>
  <si>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</si>
  <si>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</si>
  <si>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</si>
  <si>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</si>
  <si>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</si>
  <si>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</si>
  <si>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</si>
  <si>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</si>
  <si>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</si>
  <si>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</si>
  <si>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</si>
  <si>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</si>
  <si>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</si>
  <si>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</si>
  <si>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</si>
  <si>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</si>
  <si>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</si>
  <si>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</si>
  <si>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</si>
  <si>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</si>
  <si>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</si>
  <si>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</si>
  <si>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</si>
  <si>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</si>
  <si>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</si>
  <si>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</si>
  <si>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</si>
  <si>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</si>
  <si>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</si>
  <si>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</si>
  <si>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</si>
  <si>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</si>
  <si>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</si>
  <si>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</si>
  <si>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</si>
  <si>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</si>
  <si>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</si>
  <si>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</si>
  <si>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</si>
  <si>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</si>
  <si>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</si>
  <si>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</si>
  <si>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</si>
  <si>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</si>
  <si>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</si>
  <si>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</si>
  <si>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</si>
  <si>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</si>
  <si>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</si>
  <si>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</si>
  <si>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</si>
  <si>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</si>
  <si>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</si>
  <si>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</si>
  <si>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</si>
  <si>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</si>
  <si>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</si>
  <si>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</si>
  <si>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</si>
  <si>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</si>
  <si>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</si>
  <si>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</si>
  <si>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</si>
  <si>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</si>
  <si>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</si>
  <si>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</si>
  <si>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</si>
  <si>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</si>
  <si>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</si>
  <si>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</si>
  <si>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</si>
  <si>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</si>
  <si>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</si>
  <si>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</si>
  <si>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</si>
  <si>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</si>
  <si>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</si>
  <si>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</si>
  <si>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</si>
  <si>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</si>
  <si>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</si>
  <si>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</si>
  <si>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</si>
  <si>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</si>
  <si>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</si>
  <si>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</si>
  <si>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</si>
  <si>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</si>
  <si>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</si>
  <si>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</si>
  <si>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</si>
  <si>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</si>
  <si>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</si>
  <si>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</si>
  <si>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</si>
  <si>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</si>
  <si>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</si>
  <si>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</si>
  <si>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</si>
  <si>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</si>
  <si>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</si>
  <si>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</si>
  <si>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</si>
  <si>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</si>
  <si>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</si>
  <si>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</si>
  <si>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</si>
  <si>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</si>
  <si>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</si>
  <si>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</si>
  <si>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</si>
  <si>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</si>
  <si>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</si>
  <si>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</si>
  <si>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</si>
  <si>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</si>
  <si>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</si>
  <si>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</si>
  <si>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</si>
  <si>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</si>
  <si>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</si>
  <si>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</si>
  <si>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</si>
  <si>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</si>
  <si>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</si>
  <si>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</si>
  <si>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</si>
  <si>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</si>
  <si>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</si>
  <si>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</si>
  <si>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</si>
  <si>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</si>
  <si>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</si>
  <si>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</si>
  <si>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</si>
  <si>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</si>
  <si>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</si>
  <si>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</si>
  <si>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</si>
  <si>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</si>
  <si>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</si>
  <si>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</si>
  <si>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</si>
  <si>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</si>
  <si>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</si>
  <si>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</si>
  <si>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</si>
  <si>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</si>
  <si>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</si>
  <si>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</si>
  <si>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</si>
  <si>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</si>
  <si>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</si>
  <si>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</si>
  <si>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</si>
  <si>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</si>
  <si>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</si>
  <si>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</si>
  <si>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</si>
  <si>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</si>
  <si>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</si>
  <si>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</si>
  <si>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</si>
  <si>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</si>
  <si>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</si>
  <si>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</si>
  <si>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</si>
  <si>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</si>
  <si>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</si>
  <si>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</si>
  <si>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</si>
  <si>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</si>
  <si>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</si>
  <si>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</si>
  <si>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</si>
  <si>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</si>
  <si>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</si>
  <si>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</si>
  <si>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</si>
  <si>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</si>
  <si>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</si>
  <si>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</si>
  <si>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</si>
  <si>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</si>
  <si>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</si>
  <si>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</si>
  <si>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</si>
  <si>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</si>
  <si>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</si>
  <si>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</si>
  <si>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</si>
  <si>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</si>
  <si>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</si>
  <si>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</si>
  <si>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</si>
  <si>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</si>
  <si>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</si>
  <si>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</si>
  <si>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</si>
  <si>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</si>
  <si>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</si>
  <si>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</si>
  <si>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</si>
  <si>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</si>
  <si>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</si>
  <si>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</si>
  <si>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</si>
  <si>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</si>
  <si>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</si>
  <si>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</si>
  <si>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</si>
  <si>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</si>
  <si>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</si>
  <si>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</si>
  <si>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</si>
  <si>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</si>
  <si>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</si>
  <si>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</si>
  <si>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</si>
  <si>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</si>
  <si>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</si>
  <si>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</si>
  <si>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</si>
  <si>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</si>
  <si>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</si>
  <si>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</si>
  <si>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</si>
  <si>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</si>
  <si>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</si>
  <si>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</si>
  <si>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</si>
  <si>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</si>
  <si>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</si>
  <si>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</si>
  <si>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</si>
  <si>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</si>
  <si>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</si>
  <si>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</si>
  <si>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</si>
  <si>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</si>
  <si>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</si>
  <si>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</si>
  <si>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</si>
  <si>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</si>
  <si>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</si>
  <si>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</si>
  <si>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</si>
  <si>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</si>
  <si>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</si>
  <si>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</si>
  <si>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</si>
  <si>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</si>
  <si>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</si>
  <si>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</si>
  <si>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</si>
  <si>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</si>
  <si>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</si>
  <si>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</si>
  <si>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</si>
  <si>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</si>
  <si>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</si>
  <si>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</si>
  <si>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</si>
  <si>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</si>
  <si>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</si>
  <si>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</si>
  <si>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</si>
  <si>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</si>
  <si>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</si>
  <si>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</si>
  <si>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</si>
  <si>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</si>
  <si>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</si>
  <si>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</si>
  <si>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</si>
  <si>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</si>
  <si>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</si>
  <si>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</si>
  <si>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</si>
  <si>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</si>
  <si>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</si>
  <si>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</si>
  <si>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</si>
  <si>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</si>
  <si>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</si>
  <si>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</si>
  <si>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</si>
  <si>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</si>
  <si>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</si>
  <si>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</si>
  <si>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</si>
  <si>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</si>
  <si>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</si>
  <si>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</si>
  <si>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</si>
  <si>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</si>
  <si>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</si>
  <si>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</si>
  <si>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</si>
  <si>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</si>
  <si>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</si>
  <si>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</si>
  <si>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</si>
  <si>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</si>
  <si>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</si>
  <si>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</si>
  <si>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</si>
  <si>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</si>
  <si>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</si>
  <si>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</si>
  <si>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</si>
  <si>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</si>
  <si>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</si>
  <si>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</si>
  <si>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</si>
  <si>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</si>
  <si>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</si>
  <si>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</si>
  <si>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</si>
  <si>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</si>
  <si>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</si>
  <si>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</si>
  <si>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</si>
  <si>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</si>
  <si>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</si>
  <si>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</si>
  <si>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</si>
  <si>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</si>
  <si>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</si>
  <si>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</si>
  <si>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</si>
  <si>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</si>
  <si>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</si>
  <si>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</si>
  <si>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</si>
  <si>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</si>
  <si>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</si>
  <si>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</si>
  <si>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</si>
  <si>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</si>
  <si>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</si>
  <si>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</si>
  <si>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</si>
  <si>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</si>
  <si>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</si>
  <si>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</si>
  <si>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</si>
  <si>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</si>
  <si>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</si>
  <si>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</si>
  <si>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</si>
  <si>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</si>
  <si>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</si>
  <si>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</si>
  <si>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</si>
  <si>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</si>
  <si>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</si>
  <si>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</si>
  <si>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</si>
  <si>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</si>
  <si>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</si>
  <si>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</si>
  <si>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</si>
  <si>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</si>
  <si>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</si>
  <si>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</si>
  <si>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</si>
  <si>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</si>
  <si>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</si>
  <si>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</si>
  <si>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</si>
  <si>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</si>
  <si>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</si>
  <si>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</si>
  <si>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</si>
  <si>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</si>
  <si>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</si>
  <si>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</si>
  <si>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</si>
  <si>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</si>
  <si>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</si>
  <si>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</si>
  <si>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</si>
  <si>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</si>
  <si>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</si>
  <si>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</si>
  <si>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</si>
  <si>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</si>
  <si>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</si>
  <si>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</si>
  <si>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</si>
  <si>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</si>
  <si>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</si>
  <si>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</si>
  <si>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</si>
  <si>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</si>
  <si>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</si>
  <si>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</si>
  <si>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</si>
  <si>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</si>
  <si>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</si>
  <si>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</si>
  <si>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</si>
  <si>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</si>
  <si>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</si>
  <si>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</si>
  <si>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</si>
  <si>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</si>
  <si>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</si>
  <si>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</si>
  <si>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</si>
  <si>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</si>
  <si>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</si>
  <si>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</si>
  <si>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</si>
  <si>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</si>
  <si>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</si>
  <si>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</si>
  <si>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</si>
  <si>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</si>
  <si>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</si>
  <si>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</si>
  <si>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</si>
  <si>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</si>
  <si>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</si>
  <si>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</si>
  <si>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</si>
  <si>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</si>
  <si>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</si>
  <si>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</si>
  <si>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</si>
  <si>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</si>
  <si>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</si>
  <si>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</si>
  <si>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</si>
  <si>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</si>
  <si>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</si>
  <si>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</si>
  <si>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</si>
  <si>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</si>
  <si>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</si>
  <si>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</si>
  <si>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</si>
  <si>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</si>
  <si>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</si>
  <si>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</si>
  <si>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</si>
  <si>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</si>
  <si>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</si>
  <si>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</si>
  <si>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</si>
  <si>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</si>
  <si>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</si>
  <si>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</si>
  <si>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</si>
  <si>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</si>
  <si>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</si>
  <si>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</si>
  <si>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</si>
  <si>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</si>
  <si>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</si>
  <si>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</si>
  <si>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</si>
  <si>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</si>
  <si>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</si>
  <si>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</si>
  <si>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</si>
  <si>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</si>
  <si>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</si>
  <si>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</si>
  <si>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</si>
  <si>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</si>
  <si>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</si>
  <si>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</si>
  <si>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</si>
  <si>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</si>
  <si>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</si>
  <si>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</si>
  <si>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</si>
  <si>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</si>
  <si>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</si>
  <si>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</si>
  <si>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</si>
  <si>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</si>
  <si>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</si>
  <si>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</si>
  <si>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</si>
  <si>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</si>
  <si>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</si>
  <si>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</si>
  <si>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</si>
  <si>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</si>
  <si>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</si>
  <si>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</si>
  <si>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</si>
  <si>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</si>
  <si>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</si>
  <si>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</si>
  <si>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</si>
  <si>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</si>
  <si>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</si>
  <si>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</si>
  <si>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</si>
  <si>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</si>
  <si>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</si>
  <si>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</si>
  <si>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</si>
  <si>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</si>
  <si>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</si>
  <si>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</si>
  <si>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</si>
  <si>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</si>
  <si>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</si>
  <si>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</si>
  <si>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</si>
  <si>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</si>
  <si>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</si>
  <si>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</si>
  <si>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</si>
  <si>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</si>
  <si>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</si>
  <si>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</si>
  <si>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</si>
  <si>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</si>
  <si>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</si>
  <si>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</si>
  <si>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</si>
  <si>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</si>
  <si>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</si>
  <si>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</si>
  <si>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</si>
  <si>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</si>
  <si>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</si>
  <si>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</si>
  <si>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</si>
  <si>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</si>
  <si>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</si>
  <si>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</si>
  <si>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</si>
  <si>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</si>
  <si>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</si>
  <si>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</si>
  <si>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</si>
  <si>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</si>
  <si>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</si>
  <si>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</si>
  <si>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</si>
  <si>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</si>
  <si>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</si>
  <si>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</si>
  <si>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</si>
  <si>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</si>
  <si>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</si>
  <si>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</si>
  <si>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</si>
  <si>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</si>
  <si>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</si>
  <si>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</si>
  <si>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</si>
  <si>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</si>
  <si>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</si>
  <si>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</si>
  <si>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</si>
  <si>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</si>
  <si>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</si>
  <si>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</si>
  <si>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</si>
  <si>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</si>
  <si>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</si>
  <si>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</si>
  <si>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</si>
  <si>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</si>
  <si>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</si>
  <si>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</si>
  <si>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</si>
  <si>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</si>
  <si>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</si>
  <si>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</si>
  <si>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</si>
  <si>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</si>
  <si>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</si>
  <si>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</si>
  <si>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</si>
  <si>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</si>
  <si>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</si>
  <si>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</si>
  <si>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</si>
  <si>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</si>
  <si>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</si>
  <si>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</si>
  <si>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</si>
  <si>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</si>
  <si>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</si>
  <si>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</si>
  <si>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</si>
  <si>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</si>
  <si>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</si>
  <si>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</si>
  <si>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</si>
  <si>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</si>
  <si>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</si>
  <si>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</si>
  <si>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</si>
  <si>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</si>
  <si>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</si>
  <si>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</si>
  <si>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</si>
  <si>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</si>
  <si>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</si>
  <si>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</si>
  <si>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</si>
  <si>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</si>
  <si>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</si>
  <si>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</si>
  <si>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</si>
  <si>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</si>
  <si>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</si>
  <si>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</si>
  <si>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</si>
  <si>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</si>
  <si>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</si>
  <si>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</si>
  <si>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</si>
  <si>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</si>
  <si>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</si>
  <si>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</si>
  <si>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</si>
  <si>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</si>
  <si>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</si>
  <si>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</si>
  <si>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</si>
  <si>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</si>
  <si>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</si>
  <si>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</si>
  <si>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</si>
  <si>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</si>
  <si>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</si>
  <si>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</si>
  <si>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</si>
  <si>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</si>
  <si>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</si>
  <si>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</si>
  <si>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</si>
  <si>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</si>
  <si>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</si>
  <si>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</si>
  <si>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</si>
  <si>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</si>
  <si>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</si>
  <si>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</si>
  <si>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</si>
  <si>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</si>
  <si>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</si>
  <si>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</si>
  <si>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</si>
  <si>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</si>
  <si>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</si>
  <si>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</si>
  <si>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</si>
  <si>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</si>
  <si>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</si>
  <si>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</si>
  <si>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</si>
  <si>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</si>
  <si>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</si>
  <si>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</si>
  <si>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</si>
  <si>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</si>
  <si>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</si>
  <si>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</si>
  <si>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</si>
  <si>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</si>
  <si>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</si>
  <si>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</si>
  <si>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</si>
  <si>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</si>
  <si>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</si>
  <si>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</si>
  <si>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</si>
  <si>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</si>
  <si>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</si>
  <si>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</si>
  <si>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</si>
  <si>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</si>
  <si>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</si>
  <si>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</si>
  <si>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</si>
  <si>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</si>
  <si>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</si>
  <si>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</si>
  <si>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</si>
  <si>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</si>
  <si>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</si>
  <si>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</si>
  <si>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</si>
  <si>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</si>
  <si>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</si>
  <si>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</si>
  <si>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</si>
  <si>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</si>
  <si>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</si>
  <si>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</si>
  <si>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</si>
  <si>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</si>
  <si>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</si>
  <si>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</si>
  <si>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</si>
  <si>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</si>
  <si>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</si>
  <si>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</si>
  <si>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</si>
  <si>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</si>
  <si>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</si>
  <si>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</si>
  <si>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</si>
  <si>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</si>
  <si>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</si>
  <si>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</si>
  <si>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</si>
  <si>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</si>
  <si>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</si>
  <si>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</si>
  <si>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</si>
  <si>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</si>
  <si>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</si>
  <si>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</si>
  <si>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</si>
  <si>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</si>
  <si>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</si>
  <si>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</si>
  <si>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</si>
  <si>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</si>
  <si>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</si>
  <si>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</si>
  <si>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</si>
  <si>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</si>
  <si>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</si>
  <si>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</si>
  <si>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</si>
  <si>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</si>
  <si>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</si>
  <si>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</si>
  <si>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</si>
  <si>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</si>
  <si>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</si>
  <si>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</si>
  <si>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</si>
  <si>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</si>
  <si>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</si>
  <si>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</si>
  <si>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</si>
  <si>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</si>
  <si>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</si>
  <si>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</si>
  <si>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</si>
  <si>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</si>
  <si>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</si>
  <si>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</si>
  <si>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</si>
  <si>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</si>
  <si>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</si>
  <si>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</si>
  <si>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</si>
  <si>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</si>
  <si>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</si>
  <si>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</si>
  <si>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</si>
  <si>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</si>
  <si>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</si>
  <si>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</si>
  <si>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</si>
  <si>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</si>
  <si>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</si>
  <si>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</si>
  <si>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</si>
  <si>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</si>
  <si>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</si>
  <si>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</si>
  <si>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</si>
  <si>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</si>
  <si>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</si>
  <si>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</si>
  <si>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</si>
  <si>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</si>
  <si>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</si>
  <si>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</si>
  <si>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</si>
  <si>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</si>
  <si>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</si>
  <si>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</si>
  <si>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</si>
  <si>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</si>
  <si>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</si>
  <si>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</si>
  <si>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</si>
  <si>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</si>
  <si>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</si>
  <si>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</si>
  <si>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</si>
  <si>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</si>
  <si>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</si>
  <si>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</si>
  <si>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</si>
  <si>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</si>
  <si>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</si>
  <si>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</si>
  <si>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</si>
  <si>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</si>
  <si>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</si>
  <si>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</si>
  <si>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</si>
  <si>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</si>
  <si>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</si>
  <si>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</si>
  <si>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</si>
  <si>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</si>
  <si>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</si>
  <si>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</si>
  <si>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</si>
  <si>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</si>
  <si>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</si>
  <si>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</si>
  <si>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</si>
  <si>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</si>
  <si>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</si>
  <si>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</si>
  <si>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</si>
  <si>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</si>
  <si>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</si>
  <si>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</si>
  <si>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</si>
  <si>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</si>
  <si>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</si>
  <si>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</si>
  <si>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</si>
  <si>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</si>
  <si>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</si>
  <si>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</si>
  <si>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</si>
  <si>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</si>
  <si>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</si>
  <si>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</si>
  <si>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</si>
  <si>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</si>
  <si>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</si>
  <si>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</si>
  <si>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</si>
  <si>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</si>
  <si>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</si>
  <si>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</si>
  <si>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</si>
  <si>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</si>
  <si>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</si>
  <si>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</si>
  <si>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</si>
  <si>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</si>
  <si>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</si>
  <si>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</si>
  <si>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</si>
  <si>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</si>
  <si>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</si>
  <si>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</si>
  <si>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</si>
  <si>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</si>
  <si>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</si>
  <si>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</si>
  <si>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</si>
  <si>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</si>
  <si>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</si>
  <si>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</si>
  <si>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</si>
  <si>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</si>
  <si>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</si>
  <si>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</si>
  <si>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</si>
  <si>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</si>
  <si>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</si>
  <si>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</si>
  <si>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</si>
  <si>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</si>
  <si>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</si>
  <si>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</si>
  <si>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</si>
  <si>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</si>
  <si>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</si>
  <si>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</si>
  <si>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</si>
  <si>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</si>
  <si>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</si>
  <si>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</si>
  <si>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</si>
  <si>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</si>
  <si>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</si>
  <si>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</si>
  <si>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</si>
  <si>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</si>
  <si>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</si>
  <si>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</si>
  <si>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</si>
  <si>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</si>
  <si>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</si>
  <si>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</si>
  <si>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</si>
  <si>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</si>
  <si>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</si>
  <si>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</si>
  <si>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</si>
  <si>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</si>
  <si>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</si>
  <si>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</si>
  <si>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</si>
  <si>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</si>
  <si>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</si>
  <si>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</si>
  <si>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</si>
  <si>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</si>
  <si>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</si>
  <si>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</si>
  <si>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</si>
  <si>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</si>
  <si>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</si>
  <si>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</si>
  <si>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</si>
  <si>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</si>
  <si>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</si>
  <si>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</si>
  <si>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</si>
  <si>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</si>
  <si>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</si>
  <si>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</si>
  <si>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</si>
  <si>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</si>
  <si>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</si>
  <si>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</si>
  <si>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</si>
  <si>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</si>
  <si>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</si>
  <si>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</si>
  <si>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</si>
  <si>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</si>
  <si>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</si>
  <si>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</si>
  <si>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</si>
  <si>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</si>
  <si>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</si>
  <si>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</si>
  <si>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</si>
  <si>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</si>
  <si>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</si>
  <si>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</si>
  <si>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</si>
  <si>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</si>
  <si>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</si>
  <si>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</si>
  <si>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</si>
  <si>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</si>
  <si>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</si>
  <si>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</si>
  <si>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</si>
  <si>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</si>
  <si>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</si>
  <si>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</si>
  <si>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</si>
  <si>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</si>
  <si>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</si>
  <si>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</si>
  <si>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</si>
  <si>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</si>
  <si>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</si>
  <si>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</si>
  <si>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</si>
  <si>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</si>
  <si>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</si>
  <si>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</si>
  <si>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</si>
  <si>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</si>
  <si>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</si>
  <si>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</si>
  <si>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</si>
  <si>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</si>
  <si>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</si>
  <si>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</si>
  <si>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</si>
  <si>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</si>
  <si>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</si>
  <si>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</si>
  <si>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</si>
  <si>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</si>
  <si>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</si>
  <si>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</si>
  <si>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</si>
  <si>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</si>
  <si>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</si>
  <si>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</si>
  <si>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</si>
  <si>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</si>
  <si>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</si>
  <si>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</si>
  <si>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</si>
  <si>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</si>
  <si>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</si>
  <si>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</si>
  <si>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</si>
  <si>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</si>
  <si>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</si>
  <si>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</si>
  <si>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</si>
  <si>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</si>
  <si>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</si>
  <si>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</si>
  <si>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</si>
  <si>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</si>
  <si>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</si>
  <si>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</si>
  <si>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</si>
  <si>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</si>
  <si>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</si>
  <si>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</si>
  <si>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</si>
  <si>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</si>
  <si>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</si>
  <si>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</si>
  <si>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</si>
  <si>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</si>
  <si>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</si>
  <si>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</si>
  <si>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</si>
  <si>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</si>
  <si>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</si>
  <si>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</si>
  <si>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</si>
  <si>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</si>
  <si>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</si>
  <si>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</si>
  <si>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</si>
  <si>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</si>
  <si>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</si>
  <si>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</si>
  <si>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</si>
  <si>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</si>
  <si>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</si>
  <si>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</si>
  <si>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</si>
  <si>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</si>
  <si>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</si>
  <si>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</si>
  <si>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</si>
  <si>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</si>
  <si>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</si>
  <si>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</si>
  <si>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</si>
  <si>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</si>
  <si>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</si>
  <si>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</si>
  <si>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</si>
  <si>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</si>
  <si>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</si>
  <si>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</si>
  <si>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</si>
  <si>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</si>
  <si>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</si>
  <si>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</si>
  <si>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</si>
  <si>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</si>
  <si>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</si>
  <si>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</si>
  <si>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</si>
  <si>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</si>
  <si>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</si>
  <si>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</si>
  <si>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</si>
  <si>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</si>
  <si>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</si>
  <si>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</si>
  <si>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</si>
  <si>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</si>
  <si>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</si>
  <si>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</si>
  <si>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</si>
  <si>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</si>
  <si>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</si>
  <si>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</si>
  <si>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</si>
  <si>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</si>
  <si>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</si>
  <si>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</si>
  <si>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</si>
  <si>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</si>
  <si>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</si>
  <si>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</si>
  <si>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</si>
  <si>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</si>
  <si>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</si>
  <si>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</si>
  <si>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</si>
  <si>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</si>
  <si>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</si>
  <si>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</si>
  <si>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</si>
  <si>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</si>
  <si>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</si>
  <si>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</si>
  <si>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</si>
  <si>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</si>
  <si>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</si>
  <si>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</si>
  <si>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</si>
  <si>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</si>
  <si>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</si>
  <si>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</si>
  <si>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</si>
  <si>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</si>
  <si>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</si>
  <si>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</si>
  <si>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</si>
  <si>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</si>
  <si>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</si>
  <si>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</si>
  <si>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</si>
  <si>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</si>
  <si>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</si>
  <si>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</si>
  <si>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</si>
  <si>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</si>
  <si>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</si>
  <si>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</si>
  <si>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</si>
  <si>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</si>
  <si>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</si>
  <si>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</si>
  <si>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</si>
  <si>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</si>
  <si>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</si>
  <si>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</si>
  <si>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</si>
  <si>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</si>
  <si>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</si>
  <si>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</si>
  <si>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</si>
  <si>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</si>
  <si>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</si>
  <si>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</si>
  <si>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</si>
  <si>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</si>
  <si>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</si>
  <si>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</si>
  <si>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</si>
  <si>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</si>
  <si>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</si>
  <si>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</si>
  <si>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</si>
  <si>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</si>
  <si>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</si>
  <si>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</si>
  <si>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</si>
  <si>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</si>
  <si>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</si>
  <si>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</si>
  <si>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</si>
  <si>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</si>
  <si>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</si>
  <si>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</si>
  <si>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</si>
  <si>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</si>
  <si>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</si>
  <si>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</si>
  <si>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</si>
  <si>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</si>
  <si>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</si>
  <si>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</si>
  <si>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</si>
  <si>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</si>
  <si>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</si>
  <si>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</si>
  <si>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</si>
  <si>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</si>
  <si>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</si>
  <si>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</si>
  <si>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</si>
  <si>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</si>
  <si>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</si>
  <si>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</si>
  <si>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</si>
  <si>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</si>
  <si>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</si>
  <si>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</si>
  <si>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</si>
  <si>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</si>
  <si>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</si>
  <si>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</si>
  <si>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</si>
  <si>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</si>
  <si>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</si>
  <si>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</si>
  <si>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</si>
  <si>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</si>
  <si>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</si>
  <si>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</si>
  <si>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</si>
  <si>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</si>
  <si>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</si>
  <si>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</si>
  <si>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</si>
  <si>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</si>
  <si>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</si>
  <si>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</si>
  <si>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</si>
  <si>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</si>
  <si>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</si>
  <si>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</si>
  <si>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</si>
  <si>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</si>
  <si>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</si>
  <si>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</si>
  <si>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</si>
  <si>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</si>
  <si>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</si>
  <si>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</si>
  <si>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</si>
  <si>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</si>
  <si>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</si>
  <si>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</si>
  <si>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</si>
  <si>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</si>
  <si>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</si>
  <si>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</si>
  <si>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</si>
  <si>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</si>
  <si>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</si>
  <si>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</si>
  <si>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</si>
  <si>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</si>
  <si>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</si>
  <si>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</si>
  <si>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</si>
  <si>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</si>
  <si>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</si>
  <si>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</si>
  <si>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</si>
  <si>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</si>
  <si>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</si>
  <si>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</si>
  <si>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</si>
  <si>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</si>
  <si>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</si>
  <si>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</si>
  <si>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</si>
  <si>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</si>
  <si>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</si>
  <si>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</si>
  <si>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</si>
  <si>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</si>
  <si>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</si>
  <si>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</si>
  <si>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</si>
  <si>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</si>
  <si>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</si>
  <si>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</si>
  <si>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</si>
  <si>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</si>
  <si>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</si>
  <si>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</si>
  <si>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</si>
  <si>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</si>
  <si>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</si>
  <si>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</si>
  <si>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</si>
  <si>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</si>
  <si>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</si>
  <si>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</si>
  <si>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</si>
  <si>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</si>
  <si>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</si>
  <si>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</si>
  <si>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</si>
  <si>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</si>
  <si>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</si>
  <si>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</si>
  <si>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</si>
  <si>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</si>
  <si>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</si>
  <si>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</si>
  <si>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</si>
  <si>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</si>
  <si>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</si>
  <si>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</si>
  <si>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</si>
  <si>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</si>
  <si>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</si>
  <si>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</si>
  <si>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</si>
  <si>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</si>
  <si>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</si>
  <si>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</si>
  <si>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</si>
  <si>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</si>
  <si>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</si>
  <si>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</si>
  <si>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</si>
  <si>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</si>
  <si>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</si>
  <si>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</si>
  <si>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</si>
  <si>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</si>
  <si>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</si>
  <si>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</si>
  <si>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</si>
  <si>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</si>
  <si>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</si>
  <si>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</si>
  <si>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</si>
  <si>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</si>
  <si>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</si>
  <si>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</si>
  <si>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</si>
  <si>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</si>
  <si>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</si>
  <si>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</si>
  <si>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</si>
  <si>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</si>
  <si>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</si>
  <si>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</si>
  <si>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</si>
  <si>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</si>
  <si>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</si>
  <si>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</si>
  <si>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</si>
  <si>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</si>
  <si>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</si>
  <si>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</si>
  <si>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</si>
  <si>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</si>
  <si>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</si>
  <si>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</si>
  <si>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</si>
  <si>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</si>
  <si>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</si>
  <si>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</si>
  <si>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</si>
  <si>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</si>
  <si>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</si>
  <si>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</si>
  <si>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</si>
  <si>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</si>
  <si>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</si>
  <si>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</si>
  <si>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</si>
  <si>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</si>
  <si>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</si>
  <si>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</si>
  <si>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</si>
  <si>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</si>
  <si>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</si>
  <si>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</si>
  <si>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</si>
  <si>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</si>
  <si>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</si>
  <si>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</si>
  <si>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</si>
  <si>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</si>
  <si>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</si>
  <si>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</si>
  <si>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</si>
  <si>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</si>
  <si>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</si>
  <si>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</si>
  <si>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</si>
  <si>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</si>
  <si>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</si>
  <si>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</si>
  <si>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</si>
  <si>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</si>
  <si>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</si>
  <si>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</si>
  <si>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</si>
  <si>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</si>
  <si>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</si>
  <si>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</si>
  <si>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</si>
  <si>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</si>
  <si>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</si>
  <si>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</si>
  <si>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</si>
  <si>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</si>
  <si>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</si>
  <si>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</si>
  <si>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</si>
  <si>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</si>
  <si>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</si>
  <si>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</si>
  <si>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</si>
  <si>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</si>
  <si>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</si>
  <si>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</si>
  <si>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</si>
  <si>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</si>
  <si>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</si>
  <si>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</si>
  <si>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</si>
  <si>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</si>
  <si>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</si>
  <si>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</si>
  <si>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</si>
  <si>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</si>
  <si>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</si>
  <si>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</si>
  <si>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</si>
  <si>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</si>
  <si>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</si>
  <si>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</si>
  <si>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</si>
  <si>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</si>
  <si>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</si>
  <si>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</si>
  <si>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</si>
  <si>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</si>
  <si>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</si>
  <si>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</si>
  <si>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</si>
  <si>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</si>
  <si>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</si>
  <si>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</si>
  <si>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</si>
  <si>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</si>
  <si>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</si>
  <si>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</si>
  <si>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</si>
  <si>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</si>
  <si>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</si>
  <si>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</si>
  <si>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</si>
  <si>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</si>
  <si>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</si>
  <si>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</si>
  <si>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</si>
  <si>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</si>
  <si>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</si>
  <si>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</si>
  <si>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</si>
  <si>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</si>
  <si>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</si>
  <si>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</si>
  <si>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</si>
  <si>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</si>
  <si>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</si>
  <si>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</si>
  <si>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</si>
  <si>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</si>
  <si>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</si>
  <si>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</si>
  <si>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</si>
  <si>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</si>
  <si>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</si>
  <si>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</si>
  <si>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</si>
  <si>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</si>
  <si>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</si>
  <si>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</si>
  <si>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</si>
  <si>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</si>
  <si>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</si>
  <si>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</si>
  <si>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</si>
  <si>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</si>
  <si>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</si>
  <si>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</si>
  <si>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</si>
  <si>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</si>
  <si>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</si>
  <si>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</si>
  <si>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</si>
  <si>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</si>
  <si>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</si>
  <si>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</si>
  <si>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</si>
  <si>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</si>
  <si>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</si>
  <si>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</si>
  <si>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</si>
  <si>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</si>
  <si>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</si>
  <si>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</si>
  <si>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</si>
  <si>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</si>
  <si>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</si>
  <si>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</si>
  <si>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</si>
  <si>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</si>
  <si>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</si>
  <si>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</si>
  <si>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</si>
  <si>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</si>
  <si>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</si>
  <si>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</si>
  <si>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</si>
  <si>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</si>
  <si>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</si>
  <si>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</si>
  <si>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</si>
  <si>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</si>
  <si>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</si>
  <si>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</si>
  <si>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</si>
  <si>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</si>
  <si>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</si>
  <si>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</si>
  <si>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</si>
  <si>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</si>
  <si>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</si>
  <si>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</si>
  <si>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</si>
  <si>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</si>
  <si>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</si>
  <si>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</si>
  <si>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</si>
  <si>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</si>
  <si>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</si>
  <si>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</si>
  <si>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</si>
  <si>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</si>
  <si>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</si>
  <si>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</si>
  <si>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</si>
  <si>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</si>
  <si>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</si>
  <si>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</si>
  <si>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</si>
  <si>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</si>
  <si>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</si>
  <si>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</si>
  <si>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</si>
  <si>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</si>
  <si>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</si>
  <si>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</si>
  <si>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</si>
  <si>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</si>
  <si>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</si>
  <si>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</si>
  <si>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</si>
  <si>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</si>
  <si>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</si>
  <si>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</si>
  <si>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</si>
  <si>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</si>
  <si>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</si>
  <si>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</si>
  <si>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</si>
  <si>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</si>
  <si>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</si>
  <si>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</si>
  <si>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</si>
  <si>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</si>
  <si>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</si>
  <si>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</si>
  <si>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</si>
  <si>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</si>
  <si>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</si>
  <si>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</si>
  <si>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</si>
  <si>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</si>
  <si>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</si>
  <si>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</si>
  <si>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</si>
  <si>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</si>
  <si>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</si>
  <si>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</si>
  <si>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</si>
  <si>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</si>
  <si>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</si>
  <si>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</si>
  <si>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</si>
  <si>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</si>
  <si>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</si>
  <si>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</si>
  <si>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</si>
  <si>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</si>
  <si>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</si>
  <si>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</si>
  <si>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</si>
  <si>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</si>
  <si>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</si>
  <si>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</si>
  <si>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</si>
  <si>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</si>
  <si>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</si>
  <si>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</si>
  <si>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</si>
  <si>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</si>
  <si>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</si>
  <si>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</si>
  <si>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</si>
  <si>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</si>
  <si>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</si>
  <si>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</si>
  <si>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</si>
  <si>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</si>
  <si>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</si>
  <si>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</si>
  <si>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</si>
  <si>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</si>
  <si>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</si>
  <si>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</si>
  <si>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</si>
  <si>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</si>
  <si>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</si>
  <si>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</si>
  <si>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</si>
  <si>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</si>
  <si>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</si>
  <si>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</si>
  <si>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</si>
  <si>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</si>
  <si>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</si>
  <si>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</si>
  <si>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</si>
  <si>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</si>
  <si>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</si>
  <si>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</si>
  <si>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</si>
  <si>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</si>
  <si>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</si>
  <si>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</si>
  <si>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</si>
  <si>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</si>
  <si>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</si>
  <si>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</si>
  <si>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</si>
  <si>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</si>
  <si>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</si>
  <si>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</si>
  <si>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</si>
  <si>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</si>
  <si>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</si>
  <si>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</si>
  <si>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</si>
  <si>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</si>
  <si>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</si>
  <si>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</si>
  <si>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</si>
  <si>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</si>
  <si>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</si>
  <si>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</si>
  <si>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</si>
  <si>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</si>
  <si>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</si>
  <si>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</si>
  <si>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</si>
  <si>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</si>
  <si>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</si>
  <si>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</si>
  <si>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</si>
  <si>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</si>
  <si>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</si>
  <si>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</si>
  <si>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</si>
  <si>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</si>
  <si>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</si>
  <si>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</si>
  <si>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</si>
  <si>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</si>
  <si>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</si>
  <si>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</si>
  <si>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</si>
  <si>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</si>
  <si>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</si>
  <si>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</si>
  <si>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</si>
  <si>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</si>
  <si>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</si>
  <si>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</si>
  <si>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</si>
  <si>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</si>
  <si>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</si>
  <si>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</si>
  <si>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</si>
  <si>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</si>
  <si>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</si>
  <si>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</si>
  <si>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</si>
  <si>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</si>
  <si>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</si>
  <si>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</si>
  <si>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</si>
  <si>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</si>
  <si>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</si>
  <si>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</si>
  <si>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</si>
  <si>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</si>
  <si>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</si>
  <si>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</si>
  <si>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</si>
  <si>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</si>
  <si>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</si>
  <si>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</si>
  <si>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</si>
  <si>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</si>
  <si>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</si>
  <si>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</si>
  <si>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</si>
  <si>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</si>
  <si>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</si>
  <si>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</si>
  <si>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</si>
  <si>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</si>
  <si>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</si>
  <si>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</si>
  <si>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</si>
  <si>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</si>
  <si>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</si>
  <si>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</si>
  <si>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</si>
  <si>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</si>
  <si>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</si>
  <si>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</si>
  <si>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</si>
  <si>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</si>
  <si>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</si>
  <si>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</si>
  <si>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</si>
  <si>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</si>
  <si>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</si>
  <si>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</si>
  <si>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</si>
  <si>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</si>
  <si>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</si>
  <si>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</si>
  <si>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</si>
  <si>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</si>
  <si>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</si>
  <si>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</si>
  <si>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</si>
  <si>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</si>
  <si>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</si>
  <si>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</si>
  <si>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</si>
  <si>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</si>
  <si>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</si>
  <si>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</si>
  <si>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</si>
  <si>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</si>
  <si>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</si>
  <si>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</si>
  <si>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</si>
  <si>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</si>
  <si>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</si>
  <si>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</si>
  <si>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</si>
  <si>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</si>
  <si>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</si>
  <si>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</si>
  <si>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</si>
  <si>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</si>
  <si>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</si>
  <si>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</si>
  <si>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</si>
  <si>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</si>
  <si>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</si>
  <si>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</si>
  <si>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</si>
  <si>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</si>
  <si>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</si>
  <si>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</si>
  <si>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</si>
  <si>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</si>
  <si>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</si>
  <si>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</si>
  <si>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</si>
  <si>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</si>
  <si>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</si>
  <si>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</si>
  <si>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</si>
  <si>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</si>
  <si>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</si>
  <si>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</si>
  <si>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</si>
  <si>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</si>
  <si>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</si>
  <si>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</si>
  <si>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</si>
  <si>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</si>
  <si>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</si>
  <si>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</si>
  <si>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</si>
  <si>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</si>
  <si>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</si>
  <si>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</si>
  <si>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</si>
  <si>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</si>
  <si>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</si>
  <si>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</si>
  <si>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</si>
  <si>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</si>
  <si>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</si>
  <si>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</si>
  <si>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</si>
  <si>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</si>
  <si>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</si>
  <si>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</si>
  <si>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</si>
  <si>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</si>
  <si>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</si>
  <si>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</si>
  <si>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</si>
  <si>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</si>
  <si>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</si>
  <si>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</si>
  <si>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</si>
  <si>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</si>
  <si>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</si>
  <si>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</si>
  <si>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</si>
  <si>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</si>
  <si>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</si>
  <si>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</si>
  <si>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</si>
  <si>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</si>
  <si>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</si>
  <si>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</si>
  <si>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</si>
  <si>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</si>
  <si>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</si>
  <si>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</si>
  <si>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</si>
  <si>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</si>
  <si>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</si>
  <si>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</si>
  <si>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</si>
  <si>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</si>
  <si>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</si>
  <si>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</si>
  <si>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</si>
  <si>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</si>
  <si>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</si>
  <si>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</si>
  <si>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</si>
  <si>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</si>
  <si>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</si>
  <si>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</si>
  <si>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</si>
  <si>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</si>
  <si>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</si>
  <si>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</si>
  <si>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</si>
  <si>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</si>
  <si>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</si>
  <si>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</si>
  <si>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</si>
  <si>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</si>
  <si>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</si>
  <si>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</si>
  <si>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</si>
  <si>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</si>
  <si>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</si>
  <si>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</si>
  <si>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</si>
  <si>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</si>
  <si>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</si>
  <si>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</si>
  <si>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</si>
  <si>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</si>
  <si>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</si>
  <si>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</si>
  <si>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</si>
  <si>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</si>
  <si>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</si>
  <si>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</si>
  <si>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</si>
  <si>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</si>
  <si>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</si>
  <si>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</si>
  <si>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</si>
  <si>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</si>
  <si>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</si>
  <si>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</si>
  <si>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</si>
  <si>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</si>
  <si>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</si>
  <si>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</si>
  <si>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</si>
  <si>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</si>
  <si>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</si>
  <si>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</si>
  <si>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</si>
  <si>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</si>
  <si>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</si>
  <si>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</si>
  <si>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</si>
  <si>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</si>
  <si>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</si>
  <si>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</si>
  <si>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</si>
  <si>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</si>
  <si>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</si>
  <si>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</si>
  <si>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</si>
  <si>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</si>
  <si>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</si>
  <si>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</si>
  <si>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</si>
  <si>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</si>
  <si>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</si>
  <si>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</si>
  <si>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</si>
  <si>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</si>
  <si>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</si>
  <si>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</si>
  <si>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</si>
  <si>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</si>
  <si>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</si>
  <si>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</si>
  <si>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</si>
  <si>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</si>
  <si>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</si>
  <si>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</si>
  <si>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</si>
  <si>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</si>
  <si>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</si>
  <si>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</si>
  <si>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</si>
  <si>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</si>
  <si>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</si>
  <si>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</si>
  <si>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</si>
  <si>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</si>
  <si>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</si>
  <si>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</si>
  <si>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</si>
  <si>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</si>
  <si>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</si>
  <si>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</si>
  <si>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</si>
  <si>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</si>
  <si>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</si>
  <si>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</si>
  <si>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</si>
  <si>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</si>
  <si>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</si>
  <si>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</si>
  <si>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</si>
  <si>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</si>
  <si>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</si>
  <si>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</si>
  <si>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</si>
  <si>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</si>
  <si>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</si>
  <si>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</si>
  <si>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</si>
  <si>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</si>
  <si>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</si>
  <si>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</si>
  <si>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</si>
  <si>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</si>
  <si>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</si>
  <si>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</si>
  <si>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</si>
  <si>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</si>
  <si>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</si>
  <si>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</si>
  <si>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</si>
  <si>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</si>
  <si>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</si>
  <si>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</si>
  <si>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</si>
  <si>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</si>
  <si>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</si>
  <si>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</si>
  <si>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</si>
  <si>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</si>
  <si>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</si>
  <si>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</si>
  <si>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</si>
  <si>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</si>
  <si>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</si>
  <si>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</si>
  <si>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</si>
  <si>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</si>
  <si>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</si>
  <si>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</si>
  <si>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</si>
  <si>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</si>
  <si>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</si>
  <si>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</si>
  <si>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</si>
  <si>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</si>
  <si>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</si>
  <si>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</si>
  <si>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</si>
  <si>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</si>
  <si>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</si>
  <si>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</si>
  <si>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</si>
  <si>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</si>
  <si>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</si>
  <si>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</si>
  <si>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</si>
  <si>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</si>
  <si>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</si>
  <si>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</si>
  <si>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</si>
  <si>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</si>
  <si>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</si>
  <si>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</si>
  <si>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</si>
  <si>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</si>
  <si>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</si>
  <si>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</si>
  <si>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</si>
  <si>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</si>
  <si>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</si>
  <si>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</si>
  <si>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</si>
  <si>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</si>
  <si>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</si>
  <si>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</si>
  <si>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</si>
  <si>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</si>
  <si>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</si>
  <si>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</si>
  <si>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</si>
  <si>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</si>
  <si>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</si>
  <si>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</si>
  <si>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</si>
  <si>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</si>
  <si>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</si>
  <si>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</si>
  <si>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</si>
  <si>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</si>
  <si>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</si>
  <si>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</si>
  <si>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</si>
  <si>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</si>
  <si>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</si>
  <si>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</si>
  <si>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</si>
  <si>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</si>
  <si>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</si>
  <si>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</si>
  <si>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</si>
  <si>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</si>
  <si>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</si>
  <si>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</si>
  <si>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</si>
  <si>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</si>
  <si>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</si>
  <si>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</si>
  <si>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</si>
  <si>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</si>
  <si>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</si>
  <si>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</si>
  <si>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</si>
  <si>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</si>
  <si>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</si>
  <si>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</si>
  <si>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</si>
  <si>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</si>
  <si>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</si>
  <si>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</si>
  <si>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</si>
  <si>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</si>
  <si>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</si>
  <si>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</si>
  <si>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</si>
  <si>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</si>
  <si>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</si>
  <si>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</si>
  <si>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</si>
  <si>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</si>
  <si>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</si>
  <si>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</si>
  <si>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</si>
  <si>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</si>
  <si>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</si>
  <si>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</si>
  <si>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</si>
  <si>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</si>
  <si>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</si>
  <si>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</si>
  <si>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</si>
  <si>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</si>
  <si>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</si>
  <si>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</si>
  <si>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</si>
  <si>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</si>
  <si>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</si>
  <si>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</si>
  <si>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</si>
  <si>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</si>
  <si>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</si>
  <si>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</si>
  <si>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</si>
  <si>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</si>
  <si>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</si>
  <si>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</si>
  <si>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</si>
  <si>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</si>
  <si>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</si>
  <si>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</si>
  <si>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</si>
  <si>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</si>
  <si>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</si>
  <si>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</si>
  <si>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</si>
  <si>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</si>
  <si>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</si>
  <si>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</si>
  <si>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</si>
  <si>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</si>
  <si>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</si>
  <si>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</si>
  <si>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</si>
  <si>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</si>
  <si>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</si>
  <si>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</si>
  <si>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</si>
  <si>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</si>
  <si>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</si>
  <si>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</si>
  <si>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</si>
  <si>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</si>
  <si>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</si>
  <si>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</si>
  <si>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</si>
  <si>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</si>
  <si>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</si>
  <si>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</si>
  <si>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</si>
  <si>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</si>
  <si>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</si>
  <si>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</si>
  <si>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</si>
  <si>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</si>
  <si>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</si>
  <si>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</si>
  <si>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</si>
  <si>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</si>
  <si>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</si>
  <si>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</si>
  <si>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</si>
  <si>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</si>
  <si>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</si>
  <si>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</si>
  <si>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</si>
  <si>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</si>
  <si>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</si>
  <si>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</si>
  <si>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</si>
  <si>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</si>
  <si>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</si>
  <si>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</si>
  <si>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</si>
  <si>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</si>
  <si>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</si>
  <si>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</si>
  <si>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</si>
  <si>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</si>
  <si>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</si>
  <si>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</si>
  <si>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</si>
  <si>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</si>
  <si>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</si>
  <si>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</si>
  <si>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</si>
  <si>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</si>
  <si>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</si>
  <si>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</si>
  <si>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</si>
  <si>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</si>
  <si>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</si>
  <si>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</si>
  <si>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</si>
  <si>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</si>
  <si>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</si>
  <si>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</si>
  <si>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</si>
  <si>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</si>
  <si>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</si>
  <si>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</si>
  <si>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</si>
  <si>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</si>
  <si>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</si>
  <si>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</si>
  <si>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</si>
  <si>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</si>
  <si>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</si>
  <si>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</si>
  <si>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</si>
  <si>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</si>
  <si>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</si>
  <si>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</si>
  <si>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</si>
  <si>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</si>
  <si>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</si>
  <si>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</si>
  <si>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</si>
  <si>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</si>
  <si>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</si>
  <si>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</si>
  <si>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</si>
  <si>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</si>
  <si>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</si>
  <si>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</si>
  <si>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</si>
  <si>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</si>
  <si>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</si>
  <si>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</si>
  <si>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</si>
  <si>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</si>
  <si>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</si>
  <si>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</si>
  <si>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</si>
  <si>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</si>
  <si>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</si>
  <si>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</si>
  <si>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</si>
  <si>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</si>
  <si>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</si>
  <si>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</si>
  <si>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</si>
  <si>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</si>
  <si>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</si>
  <si>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</si>
  <si>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</si>
  <si>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</si>
  <si>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</si>
  <si>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</si>
  <si>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</si>
  <si>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</si>
  <si>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</si>
  <si>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</si>
  <si>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</si>
  <si>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</si>
  <si>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</si>
  <si>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</si>
  <si>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</si>
  <si>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</si>
  <si>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</si>
  <si>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</si>
  <si>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</si>
  <si>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</si>
  <si>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</si>
  <si>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</si>
  <si>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</si>
  <si>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</si>
  <si>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</si>
  <si>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</si>
  <si>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</si>
  <si>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</si>
  <si>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</si>
  <si>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</si>
  <si>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</si>
  <si>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</si>
  <si>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</si>
  <si>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</si>
  <si>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</si>
  <si>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</si>
  <si>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</si>
  <si>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</si>
  <si>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</si>
  <si>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</si>
  <si>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</si>
  <si>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</si>
  <si>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</si>
  <si>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</si>
  <si>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</si>
  <si>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</si>
  <si>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</si>
  <si>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</si>
  <si>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</si>
  <si>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</si>
  <si>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</si>
  <si>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</si>
  <si>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</si>
  <si>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</si>
  <si>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</si>
  <si>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</si>
  <si>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</si>
  <si>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</si>
  <si>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</si>
  <si>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</si>
  <si>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</si>
  <si>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</si>
  <si>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</si>
  <si>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</si>
  <si>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</si>
  <si>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</si>
  <si>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</si>
  <si>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</si>
  <si>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</si>
  <si>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</si>
  <si>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</si>
  <si>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</si>
  <si>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</si>
  <si>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</si>
  <si>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</si>
  <si>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</si>
  <si>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</si>
  <si>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</si>
  <si>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</si>
  <si>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</si>
  <si>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</si>
  <si>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</si>
  <si>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</si>
  <si>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</si>
  <si>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</si>
  <si>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</si>
  <si>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</si>
  <si>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</si>
  <si>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</si>
  <si>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</si>
  <si>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</si>
  <si>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</si>
  <si>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</si>
  <si>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</si>
  <si>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</si>
  <si>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</si>
  <si>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</si>
  <si>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</si>
  <si>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</si>
  <si>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</si>
  <si>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</si>
  <si>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</si>
  <si>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</si>
  <si>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</si>
  <si>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</si>
  <si>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</si>
  <si>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</si>
  <si>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</si>
  <si>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</si>
  <si>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</si>
  <si>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</si>
  <si>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</si>
  <si>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</si>
  <si>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</si>
  <si>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</si>
  <si>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</si>
  <si>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</si>
  <si>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</si>
  <si>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</si>
  <si>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</si>
  <si>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</si>
  <si>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</si>
  <si>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</si>
  <si>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</si>
  <si>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</si>
  <si>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</si>
  <si>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</si>
  <si>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</si>
  <si>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</si>
  <si>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</si>
  <si>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</si>
  <si>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</si>
  <si>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</si>
  <si>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</si>
  <si>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</si>
  <si>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</si>
  <si>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</si>
  <si>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</si>
  <si>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</si>
  <si>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</si>
  <si>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</si>
  <si>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</si>
  <si>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</si>
  <si>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</si>
  <si>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</si>
  <si>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</si>
  <si>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</si>
  <si>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</si>
  <si>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</si>
  <si>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</si>
  <si>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</si>
  <si>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</si>
  <si>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</si>
  <si>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</si>
  <si>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</si>
  <si>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</si>
  <si>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</si>
  <si>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</si>
  <si>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</si>
  <si>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</si>
  <si>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</si>
  <si>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</si>
  <si>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</si>
  <si>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</si>
  <si>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</si>
  <si>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</si>
  <si>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</si>
  <si>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</si>
  <si>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</si>
  <si>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</si>
  <si>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</si>
  <si>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</si>
  <si>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</si>
  <si>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</si>
  <si>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</si>
  <si>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</si>
  <si>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</si>
  <si>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</si>
  <si>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</si>
  <si>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</si>
  <si>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</si>
  <si>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</si>
  <si>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</si>
  <si>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</si>
  <si>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</si>
  <si>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</si>
  <si>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</si>
  <si>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</si>
  <si>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</si>
  <si>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</si>
  <si>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</si>
  <si>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</si>
  <si>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</si>
  <si>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</si>
  <si>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</si>
  <si>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</si>
  <si>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</si>
  <si>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</si>
  <si>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</si>
  <si>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</si>
  <si>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</si>
  <si>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</si>
  <si>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</si>
  <si>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</si>
  <si>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</si>
  <si>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</si>
  <si>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</si>
  <si>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</si>
  <si>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</si>
  <si>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</si>
  <si>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</si>
  <si>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</si>
  <si>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</si>
  <si>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</si>
  <si>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</si>
  <si>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</si>
  <si>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</si>
  <si>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</si>
  <si>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</si>
  <si>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</si>
  <si>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</si>
  <si>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</si>
  <si>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</si>
  <si>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</si>
  <si>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</si>
  <si>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</si>
  <si>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</si>
  <si>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</si>
  <si>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</si>
  <si>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</si>
  <si>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</si>
  <si>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</si>
  <si>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</si>
  <si>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</si>
  <si>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</si>
  <si>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</si>
  <si>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</si>
  <si>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</si>
  <si>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</si>
  <si>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</si>
  <si>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</si>
  <si>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</si>
  <si>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</si>
  <si>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</si>
  <si>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</si>
  <si>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</si>
  <si>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</si>
  <si>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</si>
  <si>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</si>
  <si>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</si>
  <si>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</si>
  <si>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</si>
  <si>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</si>
  <si>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</si>
  <si>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</si>
  <si>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</si>
  <si>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</si>
  <si>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</si>
  <si>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</si>
  <si>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</si>
  <si>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</si>
  <si>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</si>
  <si>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</si>
  <si>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</si>
  <si>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</si>
  <si>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</si>
  <si>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</si>
  <si>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</si>
  <si>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</si>
  <si>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</si>
  <si>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</si>
  <si>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</si>
  <si>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</si>
  <si>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</si>
  <si>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</si>
  <si>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</si>
  <si>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</si>
  <si>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</si>
  <si>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</si>
  <si>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</si>
  <si>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</si>
  <si>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</si>
  <si>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</si>
  <si>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</si>
  <si>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</si>
  <si>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</si>
  <si>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</si>
  <si>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</si>
  <si>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</si>
  <si>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</si>
  <si>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</si>
  <si>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</si>
  <si>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</si>
  <si>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</si>
  <si>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</si>
  <si>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</si>
  <si>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</si>
  <si>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</si>
  <si>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</si>
  <si>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</si>
  <si>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</si>
  <si>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</si>
  <si>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</si>
  <si>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</si>
  <si>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</si>
  <si>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</si>
  <si>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</si>
  <si>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</si>
  <si>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</si>
  <si>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</si>
  <si>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</si>
  <si>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</si>
  <si>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</si>
  <si>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</si>
  <si>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</si>
  <si>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</si>
  <si>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</si>
  <si>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</si>
  <si>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</si>
  <si>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</si>
  <si>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</si>
  <si>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</si>
  <si>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</si>
  <si>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</si>
  <si>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</si>
  <si>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</si>
  <si>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</si>
  <si>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</si>
  <si>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</si>
  <si>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</si>
  <si>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</si>
  <si>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</si>
  <si>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</si>
  <si>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</si>
  <si>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</si>
  <si>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</si>
  <si>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</si>
  <si>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</si>
  <si>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</si>
  <si>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</si>
  <si>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</si>
  <si>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</si>
  <si>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</si>
  <si>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</si>
  <si>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</si>
  <si>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</si>
  <si>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</si>
  <si>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</si>
  <si>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</si>
  <si>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</si>
  <si>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</si>
  <si>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</si>
  <si>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</si>
  <si>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</si>
  <si>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</si>
  <si>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</si>
  <si>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</si>
  <si>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</si>
  <si>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</si>
  <si>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</si>
  <si>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</si>
  <si>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</si>
  <si>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</si>
  <si>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</si>
  <si>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</si>
  <si>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</si>
  <si>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</si>
  <si>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</si>
  <si>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</si>
  <si>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</si>
  <si>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</si>
  <si>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</si>
  <si>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</si>
  <si>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</si>
  <si>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</si>
  <si>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</si>
  <si>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</si>
  <si>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</si>
  <si>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</si>
  <si>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</si>
  <si>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</si>
  <si>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</si>
  <si>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</si>
  <si>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</si>
  <si>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</si>
  <si>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</si>
  <si>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</si>
  <si>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</si>
  <si>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</si>
  <si>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</si>
  <si>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</si>
  <si>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</si>
  <si>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</si>
  <si>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</si>
  <si>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</si>
  <si>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</si>
  <si>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</si>
  <si>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</si>
  <si>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</si>
  <si>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</si>
  <si>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</si>
  <si>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</si>
  <si>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</si>
  <si>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</si>
  <si>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</si>
  <si>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</si>
  <si>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</si>
  <si>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</si>
  <si>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</si>
  <si>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</si>
  <si>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</si>
  <si>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</si>
  <si>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</si>
  <si>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</si>
  <si>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</si>
  <si>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</si>
  <si>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</si>
  <si>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</si>
  <si>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</si>
  <si>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</si>
  <si>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</si>
  <si>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</si>
  <si>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</si>
  <si>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</si>
  <si>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</si>
  <si>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</si>
  <si>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</si>
  <si>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</si>
  <si>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</si>
  <si>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</si>
  <si>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</si>
  <si>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</si>
  <si>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</si>
  <si>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</si>
  <si>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</si>
  <si>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</si>
  <si>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</si>
  <si>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</si>
  <si>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</si>
  <si>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</si>
  <si>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</si>
  <si>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</si>
  <si>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</si>
  <si>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</si>
  <si>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</si>
  <si>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</si>
  <si>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</si>
  <si>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</si>
  <si>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</si>
  <si>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</si>
  <si>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</si>
  <si>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</si>
  <si>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</si>
  <si>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</si>
  <si>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</si>
  <si>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</si>
  <si>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</si>
  <si>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</si>
  <si>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</si>
  <si>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</si>
  <si>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</si>
  <si>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</si>
  <si>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</si>
  <si>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</si>
  <si>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</si>
  <si>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</si>
  <si>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</si>
  <si>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</si>
  <si>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</si>
  <si>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</si>
  <si>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</si>
  <si>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</si>
  <si>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</si>
  <si>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</si>
  <si>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</si>
  <si>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</si>
  <si>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</si>
  <si>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</si>
  <si>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</si>
  <si>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</si>
  <si>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</si>
  <si>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</si>
  <si>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</si>
  <si>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</si>
  <si>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</si>
  <si>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</si>
  <si>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</si>
  <si>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</si>
  <si>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</si>
  <si>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</si>
  <si>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</si>
  <si>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</si>
  <si>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</si>
  <si>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</si>
  <si>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</si>
  <si>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</si>
  <si>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</si>
  <si>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</si>
  <si>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</si>
  <si>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</si>
  <si>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</si>
  <si>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</si>
  <si>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</si>
  <si>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</si>
  <si>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</si>
  <si>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</si>
  <si>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</si>
  <si>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</si>
  <si>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</si>
  <si>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</si>
  <si>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</si>
  <si>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</si>
  <si>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</si>
  <si>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</si>
  <si>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</si>
  <si>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</si>
  <si>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</si>
  <si>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</si>
  <si>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</si>
  <si>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</si>
  <si>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</si>
  <si>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</si>
  <si>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</si>
  <si>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</si>
  <si>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</si>
  <si>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</si>
  <si>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</si>
  <si>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</si>
  <si>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</si>
  <si>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</si>
  <si>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</si>
  <si>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</si>
  <si>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</si>
  <si>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</si>
  <si>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</si>
  <si>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</si>
  <si>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</si>
  <si>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</si>
  <si>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</si>
  <si>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</si>
  <si>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</si>
  <si>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</si>
  <si>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</si>
  <si>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</si>
  <si>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</si>
  <si>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</si>
  <si>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</si>
  <si>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</si>
  <si>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</si>
  <si>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</si>
  <si>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</si>
  <si>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</si>
  <si>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</si>
  <si>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</si>
  <si>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</si>
  <si>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</si>
  <si>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</si>
  <si>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</si>
  <si>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</si>
  <si>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</si>
  <si>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</si>
  <si>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</si>
  <si>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</si>
  <si>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</si>
  <si>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</si>
  <si>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</si>
  <si>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</si>
  <si>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</si>
  <si>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</si>
  <si>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</si>
  <si>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</si>
  <si>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</si>
  <si>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</si>
  <si>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</si>
  <si>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</si>
  <si>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</si>
  <si>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</si>
  <si>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</si>
  <si>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</si>
  <si>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</si>
  <si>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</si>
  <si>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</si>
  <si>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</si>
  <si>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</si>
  <si>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</si>
  <si>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</si>
  <si>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</si>
  <si>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</si>
  <si>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</si>
  <si>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</si>
  <si>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</si>
  <si>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</si>
  <si>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</si>
  <si>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</si>
  <si>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</si>
  <si>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</si>
  <si>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</si>
  <si>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</si>
  <si>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</si>
  <si>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</si>
  <si>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</si>
  <si>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</si>
  <si>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</si>
  <si>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</si>
  <si>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</si>
  <si>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</si>
  <si>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</si>
  <si>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</si>
  <si>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</si>
  <si>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</si>
  <si>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</si>
  <si>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</si>
  <si>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</si>
  <si>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</si>
  <si>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</si>
  <si>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</si>
  <si>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</si>
  <si>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</si>
  <si>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</si>
  <si>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</si>
  <si>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</si>
  <si>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</si>
  <si>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</si>
  <si>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</si>
  <si>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</si>
  <si>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</si>
  <si>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</si>
  <si>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</si>
  <si>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</si>
  <si>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</si>
  <si>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</si>
  <si>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</si>
  <si>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</si>
  <si>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</si>
  <si>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</si>
  <si>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</si>
  <si>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</si>
  <si>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</si>
  <si>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</si>
  <si>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</si>
  <si>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</si>
  <si>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</si>
  <si>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</si>
  <si>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</si>
  <si>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</si>
  <si>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</si>
  <si>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</si>
  <si>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</si>
  <si>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</si>
  <si>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</si>
  <si>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</si>
  <si>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</si>
  <si>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</si>
  <si>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</si>
  <si>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</si>
  <si>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</si>
  <si>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</si>
  <si>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</si>
  <si>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</si>
  <si>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</si>
  <si>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</si>
  <si>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</si>
  <si>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</si>
  <si>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</si>
  <si>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</si>
  <si>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</si>
  <si>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</si>
  <si>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</si>
  <si>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</si>
  <si>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</si>
  <si>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</si>
  <si>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</si>
  <si>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</si>
  <si>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</si>
  <si>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</si>
  <si>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</si>
  <si>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</si>
  <si>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</si>
  <si>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</si>
  <si>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</si>
  <si>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</si>
  <si>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</si>
  <si>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</si>
  <si>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</si>
  <si>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</si>
  <si>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</si>
  <si>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</si>
  <si>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</si>
  <si>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</si>
  <si>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</si>
  <si>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</si>
  <si>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</si>
  <si>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</si>
  <si>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</si>
  <si>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</si>
  <si>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</si>
  <si>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</si>
  <si>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</si>
  <si>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</si>
  <si>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</si>
  <si>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</si>
  <si>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</si>
  <si>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</si>
  <si>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</si>
  <si>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</si>
  <si>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</si>
  <si>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</si>
  <si>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</si>
  <si>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</si>
  <si>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</si>
  <si>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</si>
  <si>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</si>
  <si>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</si>
  <si>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</si>
  <si>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</si>
  <si>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</si>
  <si>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</si>
  <si>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</si>
  <si>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</si>
  <si>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</si>
  <si>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</si>
  <si>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</si>
  <si>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</si>
  <si>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</si>
  <si>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</si>
  <si>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</si>
  <si>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</si>
  <si>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</si>
  <si>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</si>
  <si>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</si>
  <si>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</si>
  <si>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</si>
  <si>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</si>
  <si>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</si>
  <si>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</si>
  <si>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</si>
  <si>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</si>
  <si>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</si>
  <si>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</si>
  <si>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</si>
  <si>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</si>
  <si>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</si>
  <si>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</si>
  <si>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</si>
  <si>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</si>
  <si>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</si>
  <si>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</si>
  <si>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</si>
  <si>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</si>
  <si>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</si>
  <si>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</si>
  <si>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</si>
  <si>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</si>
  <si>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</si>
  <si>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</si>
  <si>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</si>
  <si>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</si>
  <si>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</si>
  <si>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</si>
  <si>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</si>
  <si>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</si>
  <si>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</si>
  <si>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</si>
  <si>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</si>
  <si>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</si>
  <si>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</si>
  <si>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</si>
  <si>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</si>
  <si>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</si>
  <si>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</si>
  <si>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</si>
  <si>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</si>
  <si>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</si>
  <si>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</si>
  <si>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</si>
  <si>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</si>
  <si>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</si>
  <si>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</si>
  <si>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</si>
  <si>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</si>
  <si>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</si>
  <si>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</si>
  <si>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</si>
  <si>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</si>
  <si>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</si>
  <si>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</si>
  <si>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</si>
  <si>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</si>
  <si>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</si>
  <si>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</si>
  <si>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</si>
  <si>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</si>
  <si>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</si>
  <si>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</si>
  <si>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</si>
  <si>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</si>
  <si>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</si>
  <si>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</si>
  <si>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</si>
  <si>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</si>
  <si>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</si>
  <si>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</si>
  <si>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</si>
  <si>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</si>
  <si>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</si>
  <si>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</si>
  <si>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</si>
  <si>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</si>
  <si>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</si>
  <si>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</si>
  <si>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</si>
  <si>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</si>
  <si>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</si>
  <si>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</si>
  <si>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</si>
  <si>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</si>
  <si>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</si>
  <si>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</si>
  <si>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</si>
  <si>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</si>
  <si>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</si>
  <si>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</si>
  <si>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</si>
  <si>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</si>
  <si>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</si>
  <si>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</si>
  <si>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</si>
  <si>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</si>
  <si>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</si>
  <si>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</si>
  <si>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</si>
  <si>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</si>
  <si>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</si>
  <si>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</si>
  <si>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</si>
  <si>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</si>
  <si>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</si>
  <si>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</si>
  <si>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</si>
  <si>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</si>
  <si>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</si>
  <si>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</si>
  <si>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</si>
  <si>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</si>
  <si>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</si>
  <si>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</si>
  <si>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</si>
  <si>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</si>
  <si>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</si>
  <si>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</si>
  <si>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</si>
  <si>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</si>
  <si>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</si>
  <si>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</si>
  <si>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</si>
  <si>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</si>
  <si>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</si>
  <si>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</si>
  <si>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</si>
  <si>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</si>
  <si>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</si>
  <si>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</si>
  <si>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</si>
  <si>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</si>
  <si>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</si>
  <si>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</si>
  <si>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</si>
  <si>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</si>
  <si>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</si>
  <si>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</si>
  <si>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</si>
  <si>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</si>
  <si>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</si>
  <si>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</si>
  <si>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</si>
  <si>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</si>
  <si>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</si>
  <si>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</si>
  <si>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</si>
  <si>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</si>
  <si>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</si>
  <si>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</si>
  <si>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</si>
  <si>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</si>
  <si>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</si>
  <si>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</si>
  <si>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</si>
  <si>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</si>
  <si>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</si>
  <si>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</si>
  <si>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</si>
  <si>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</si>
  <si>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</si>
  <si>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</si>
  <si>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</si>
  <si>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</si>
  <si>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</si>
  <si>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</si>
  <si>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</si>
  <si>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</si>
  <si>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</si>
  <si>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</si>
  <si>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</si>
  <si>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</si>
  <si>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</si>
  <si>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</si>
  <si>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</si>
  <si>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</si>
  <si>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</si>
  <si>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</si>
  <si>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</si>
  <si>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</si>
  <si>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</si>
  <si>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</si>
  <si>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</si>
  <si>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</si>
  <si>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</si>
  <si>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</si>
  <si>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</si>
  <si>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</si>
  <si>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</si>
  <si>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</si>
  <si>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</si>
  <si>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</si>
  <si>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</si>
  <si>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</si>
  <si>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</si>
  <si>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</si>
  <si>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</si>
  <si>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</si>
  <si>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</si>
  <si>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</si>
  <si>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</si>
  <si>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</si>
  <si>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</si>
  <si>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</si>
  <si>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</si>
  <si>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</si>
  <si>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</si>
  <si>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</si>
  <si>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</si>
  <si>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</si>
  <si>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</si>
  <si>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</si>
  <si>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</si>
  <si>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</si>
  <si>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</si>
  <si>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</si>
  <si>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</si>
  <si>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</si>
  <si>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</si>
  <si>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</si>
  <si>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</si>
  <si>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</si>
  <si>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</si>
  <si>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</si>
  <si>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</si>
  <si>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</si>
  <si>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</si>
  <si>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</si>
  <si>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</si>
  <si>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</si>
  <si>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</si>
  <si>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</si>
  <si>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</si>
  <si>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</si>
  <si>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</si>
  <si>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</si>
  <si>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</si>
  <si>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</si>
  <si>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</si>
  <si>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</si>
  <si>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</si>
  <si>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</si>
  <si>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</si>
  <si>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</si>
  <si>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</si>
  <si>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</si>
  <si>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</si>
  <si>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</si>
  <si>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</si>
  <si>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</si>
  <si>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</si>
  <si>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</si>
  <si>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</si>
  <si>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</si>
  <si>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</si>
  <si>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</si>
  <si>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</si>
  <si>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</si>
  <si>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</si>
  <si>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</si>
  <si>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</si>
  <si>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</si>
  <si>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</si>
  <si>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</si>
  <si>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</si>
  <si>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</si>
  <si>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</si>
  <si>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</si>
  <si>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</si>
  <si>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</si>
  <si>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</si>
  <si>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</si>
  <si>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</si>
  <si>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</si>
  <si>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</si>
  <si>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</si>
  <si>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</si>
  <si>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</si>
  <si>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</si>
  <si>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</si>
  <si>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</si>
  <si>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</si>
  <si>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</si>
  <si>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</si>
  <si>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</si>
  <si>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</si>
  <si>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</si>
  <si>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</si>
  <si>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</si>
  <si>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</si>
  <si>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</si>
  <si>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</si>
  <si>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</si>
  <si>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</si>
  <si>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</si>
  <si>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</si>
  <si>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</si>
  <si>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</si>
  <si>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</si>
  <si>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</si>
  <si>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</si>
  <si>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</si>
  <si>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</si>
  <si>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</si>
  <si>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</si>
  <si>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</si>
  <si>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</si>
  <si>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</si>
  <si>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</si>
  <si>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</si>
  <si>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</si>
  <si>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</si>
  <si>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</si>
  <si>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</si>
  <si>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</si>
  <si>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</si>
  <si>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</si>
  <si>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</si>
  <si>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</si>
  <si>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</si>
  <si>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</si>
  <si>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</si>
  <si>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</si>
  <si>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</si>
  <si>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</si>
  <si>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</si>
  <si>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</si>
  <si>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</si>
  <si>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</si>
  <si>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</si>
  <si>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</si>
  <si>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</si>
  <si>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</si>
  <si>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</si>
  <si>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</si>
  <si>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</si>
  <si>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</si>
  <si>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</si>
  <si>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</si>
  <si>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</si>
  <si>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</si>
  <si>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</si>
  <si>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</si>
  <si>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</si>
  <si>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</si>
  <si>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</si>
  <si>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</si>
  <si>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</si>
  <si>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</si>
  <si>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</si>
  <si>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</si>
  <si>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</si>
  <si>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</si>
  <si>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</si>
  <si>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</si>
  <si>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</si>
  <si>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</si>
  <si>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</si>
  <si>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</si>
  <si>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</si>
  <si>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</si>
  <si>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</si>
  <si>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</si>
  <si>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</si>
  <si>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</si>
  <si>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</si>
  <si>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</si>
  <si>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</si>
  <si>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</si>
  <si>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</si>
  <si>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</si>
  <si>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</si>
  <si>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</si>
  <si>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</si>
  <si>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</si>
  <si>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</si>
  <si>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</si>
  <si>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</si>
  <si>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</si>
  <si>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</si>
  <si>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</si>
  <si>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</si>
  <si>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</si>
  <si>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</si>
  <si>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</si>
  <si>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</si>
  <si>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</si>
  <si>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</si>
  <si>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</si>
  <si>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</si>
  <si>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</si>
  <si>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</si>
  <si>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</si>
  <si>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</si>
  <si>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</si>
  <si>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</si>
  <si>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</si>
  <si>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</si>
  <si>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</si>
  <si>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</si>
  <si>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</si>
  <si>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</si>
  <si>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</si>
  <si>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</si>
  <si>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</si>
  <si>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</si>
  <si>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</si>
  <si>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</si>
  <si>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</si>
  <si>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</si>
  <si>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</si>
  <si>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</si>
  <si>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</si>
  <si>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</si>
  <si>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</si>
  <si>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</si>
  <si>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</si>
  <si>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</si>
  <si>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</si>
  <si>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</si>
  <si>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</si>
  <si>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</si>
  <si>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</si>
  <si>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</si>
  <si>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</si>
  <si>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</si>
  <si>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</si>
  <si>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</si>
  <si>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</si>
  <si>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</si>
  <si>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</si>
  <si>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</si>
  <si>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</si>
  <si>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</si>
  <si>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</si>
  <si>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</si>
  <si>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</si>
  <si>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</si>
  <si>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</si>
  <si>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</si>
  <si>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</si>
  <si>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</si>
  <si>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</si>
  <si>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</si>
  <si>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</si>
  <si>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</si>
  <si>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</si>
  <si>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</si>
  <si>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</si>
  <si>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</si>
  <si>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</si>
  <si>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</si>
  <si>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</si>
  <si>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</si>
  <si>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</si>
  <si>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</si>
  <si>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</si>
  <si>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</si>
  <si>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</si>
  <si>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</si>
  <si>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</si>
  <si>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</si>
  <si>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</si>
  <si>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</si>
  <si>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</si>
  <si>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</si>
  <si>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</si>
  <si>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</si>
  <si>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</si>
  <si>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</si>
  <si>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</si>
  <si>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</si>
  <si>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</si>
  <si>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</si>
  <si>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</si>
  <si>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</si>
  <si>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</si>
  <si>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</si>
  <si>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</si>
  <si>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</si>
  <si>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</si>
  <si>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</si>
  <si>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</si>
  <si>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</si>
  <si>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</si>
  <si>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</si>
  <si>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</si>
  <si>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</si>
  <si>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</si>
  <si>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</si>
  <si>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</si>
  <si>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</si>
  <si>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</si>
  <si>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</si>
  <si>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</si>
  <si>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</si>
  <si>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</si>
  <si>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</si>
  <si>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</si>
  <si>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</si>
  <si>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</si>
  <si>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</si>
  <si>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</si>
  <si>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</si>
  <si>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</si>
  <si>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</si>
  <si>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</si>
  <si>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</si>
  <si>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</si>
  <si>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</si>
  <si>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</si>
  <si>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</si>
  <si>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</si>
  <si>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</si>
  <si>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</si>
  <si>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</si>
  <si>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</si>
  <si>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</si>
  <si>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</si>
  <si>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</si>
  <si>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</si>
  <si>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</si>
  <si>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</si>
  <si>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</si>
  <si>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</si>
  <si>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</si>
  <si>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</si>
  <si>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</si>
  <si>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</si>
  <si>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</si>
  <si>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</si>
  <si>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</si>
  <si>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</si>
  <si>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</si>
  <si>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</si>
  <si>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</si>
  <si>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</si>
  <si>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</si>
  <si>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</si>
  <si>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</si>
  <si>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</si>
  <si>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</si>
  <si>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</si>
  <si>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</si>
  <si>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</si>
  <si>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</si>
  <si>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</si>
  <si>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</si>
  <si>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</si>
  <si>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</si>
  <si>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</si>
  <si>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</si>
  <si>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</si>
  <si>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</si>
  <si>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</si>
  <si>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</si>
  <si>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</si>
  <si>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</si>
  <si>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</si>
  <si>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</si>
  <si>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</si>
  <si>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</si>
  <si>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</si>
  <si>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</si>
  <si>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</si>
  <si>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</si>
  <si>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</si>
  <si>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</si>
  <si>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</si>
  <si>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</si>
  <si>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</si>
  <si>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</si>
  <si>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</si>
  <si>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</si>
  <si>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</si>
  <si>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</si>
  <si>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</si>
  <si>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</si>
  <si>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</si>
  <si>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</si>
  <si>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</si>
  <si>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</si>
  <si>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</si>
  <si>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</si>
  <si>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</si>
  <si>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</si>
  <si>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</si>
  <si>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</si>
  <si>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</si>
  <si>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</si>
  <si>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</si>
  <si>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</si>
  <si>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</si>
  <si>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</si>
  <si>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</si>
  <si>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</si>
  <si>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</si>
  <si>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</si>
  <si>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</si>
  <si>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</si>
  <si>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</si>
  <si>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</si>
  <si>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</si>
  <si>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</si>
  <si>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</si>
  <si>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</si>
  <si>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</si>
  <si>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</si>
  <si>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</si>
  <si>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</si>
  <si>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</si>
  <si>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</si>
  <si>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</si>
  <si>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</si>
  <si>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</si>
  <si>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</si>
  <si>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</si>
  <si>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</si>
  <si>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</si>
  <si>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</si>
  <si>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</si>
  <si>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</si>
  <si>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</si>
  <si>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</si>
  <si>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</si>
  <si>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</si>
  <si>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</si>
  <si>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</si>
  <si>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</si>
  <si>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</si>
  <si>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</si>
  <si>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</si>
  <si>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</si>
  <si>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</si>
  <si>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</si>
  <si>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</si>
  <si>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</si>
  <si>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</si>
  <si>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</si>
  <si>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</si>
  <si>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</si>
  <si>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</si>
  <si>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</si>
  <si>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</si>
  <si>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</si>
  <si>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</si>
  <si>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</si>
  <si>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</si>
  <si>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</si>
  <si>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</si>
  <si>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</si>
  <si>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</si>
  <si>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</si>
  <si>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</si>
  <si>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</si>
  <si>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</si>
  <si>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</si>
  <si>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</si>
  <si>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</si>
  <si>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</si>
  <si>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</si>
  <si>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</si>
  <si>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</si>
  <si>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</si>
  <si>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</si>
  <si>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</si>
  <si>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</si>
  <si>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</si>
  <si>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</si>
  <si>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</si>
  <si>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</si>
  <si>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</si>
  <si>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</si>
  <si>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</si>
  <si>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</si>
  <si>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</si>
  <si>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</si>
  <si>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</si>
  <si>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</si>
  <si>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</si>
  <si>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</si>
  <si>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</si>
  <si>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</si>
  <si>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</si>
  <si>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</si>
  <si>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</si>
  <si>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</si>
  <si>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</si>
  <si>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</si>
  <si>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</si>
  <si>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</si>
  <si>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</si>
  <si>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</si>
  <si>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</si>
  <si>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</si>
  <si>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</si>
  <si>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</si>
  <si>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</si>
  <si>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</si>
  <si>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</si>
  <si>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</si>
  <si>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</si>
  <si>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</si>
  <si>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</si>
  <si>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</si>
  <si>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</si>
  <si>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</si>
  <si>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</si>
  <si>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</si>
  <si>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</si>
  <si>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</si>
  <si>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</si>
  <si>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</si>
  <si>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</si>
  <si>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</si>
  <si>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</si>
  <si>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</si>
  <si>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</si>
  <si>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</si>
  <si>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</si>
  <si>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</si>
  <si>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</si>
  <si>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</si>
  <si>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</si>
  <si>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</si>
  <si>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</si>
  <si>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</si>
  <si>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</si>
  <si>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</si>
  <si>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</si>
  <si>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</si>
  <si>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</si>
  <si>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</si>
  <si>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</si>
  <si>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</si>
  <si>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</si>
  <si>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</si>
  <si>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</si>
  <si>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</si>
  <si>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</si>
  <si>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</si>
  <si>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</si>
  <si>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</si>
  <si>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</si>
  <si>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</si>
  <si>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</si>
  <si>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</si>
  <si>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</si>
  <si>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</si>
  <si>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</si>
  <si>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</si>
  <si>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</si>
  <si>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</si>
  <si>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</si>
  <si>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</si>
  <si>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</si>
  <si>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</si>
  <si>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</si>
  <si>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</si>
  <si>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</si>
  <si>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</si>
  <si>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</si>
  <si>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</si>
  <si>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</si>
  <si>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</si>
  <si>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</si>
  <si>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</si>
  <si>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</si>
  <si>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</si>
  <si>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</si>
  <si>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</si>
  <si>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</si>
  <si>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</si>
  <si>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</si>
  <si>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</si>
  <si>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</si>
  <si>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</si>
  <si>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</si>
  <si>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</si>
  <si>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</si>
  <si>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</si>
  <si>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</si>
  <si>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</si>
  <si>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</si>
  <si>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</si>
  <si>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</si>
  <si>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</si>
  <si>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</si>
  <si>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</si>
  <si>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</si>
  <si>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</si>
  <si>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</si>
  <si>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</si>
  <si>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</si>
  <si>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</si>
  <si>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</si>
  <si>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</si>
  <si>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</si>
  <si>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</si>
  <si>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</si>
  <si>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</si>
  <si>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</si>
  <si>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</si>
  <si>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</si>
  <si>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</si>
  <si>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</si>
  <si>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</si>
  <si>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</si>
  <si>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</si>
  <si>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</si>
  <si>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</si>
  <si>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</si>
  <si>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</si>
  <si>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</si>
  <si>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</si>
  <si>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</si>
  <si>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</si>
  <si>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</si>
  <si>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</si>
  <si>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</si>
  <si>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</si>
  <si>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</si>
  <si>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</si>
  <si>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</si>
  <si>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</si>
  <si>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</si>
  <si>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</si>
  <si>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</si>
  <si>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</si>
  <si>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</si>
  <si>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</si>
  <si>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</si>
  <si>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</si>
  <si>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</si>
  <si>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</si>
  <si>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</si>
  <si>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</si>
  <si>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</si>
  <si>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</si>
  <si>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</si>
  <si>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</si>
  <si>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</si>
  <si>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</si>
  <si>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</si>
  <si>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</si>
  <si>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</si>
  <si>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</si>
  <si>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</si>
  <si>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</si>
  <si>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</si>
  <si>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</si>
  <si>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</si>
  <si>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</si>
  <si>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</si>
  <si>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</si>
  <si>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</si>
  <si>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</si>
  <si>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</si>
  <si>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</si>
  <si>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</si>
  <si>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</si>
  <si>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</si>
  <si>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</si>
  <si>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</si>
  <si>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</si>
  <si>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</si>
  <si>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</si>
  <si>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</si>
  <si>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</si>
  <si>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</si>
  <si>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</si>
  <si>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</si>
  <si>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</si>
  <si>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</si>
  <si>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</si>
  <si>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</si>
  <si>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</si>
  <si>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</si>
  <si>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</si>
  <si>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</si>
  <si>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</si>
  <si>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</si>
  <si>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</si>
  <si>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</si>
  <si>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</si>
  <si>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</si>
  <si>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</si>
  <si>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</si>
  <si>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</si>
  <si>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</si>
  <si>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</si>
  <si>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</si>
  <si>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</si>
  <si>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</si>
  <si>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</si>
  <si>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</si>
  <si>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</si>
  <si>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</si>
  <si>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</si>
  <si>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</si>
  <si>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</si>
  <si>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</si>
  <si>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</si>
  <si>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</si>
  <si>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</si>
  <si>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</si>
  <si>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</si>
  <si>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</si>
  <si>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</si>
  <si>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</si>
  <si>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</si>
  <si>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</si>
  <si>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</si>
  <si>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</si>
  <si>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</si>
  <si>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</si>
  <si>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</si>
  <si>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</si>
  <si>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</si>
  <si>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</si>
  <si>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</si>
  <si>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</si>
  <si>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</si>
  <si>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</si>
  <si>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</si>
  <si>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</si>
  <si>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</si>
  <si>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</si>
  <si>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</si>
  <si>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</si>
  <si>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</si>
  <si>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</si>
  <si>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</si>
  <si>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</si>
  <si>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</si>
  <si>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</si>
  <si>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</si>
  <si>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</si>
  <si>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</si>
  <si>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</si>
  <si>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</si>
  <si>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</si>
  <si>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</si>
  <si>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</si>
  <si>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</si>
  <si>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</si>
  <si>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</si>
  <si>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</si>
  <si>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</si>
  <si>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</si>
  <si>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</si>
  <si>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</si>
  <si>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</si>
  <si>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</si>
  <si>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</si>
  <si>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</si>
  <si>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</si>
  <si>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</si>
  <si>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</si>
  <si>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</si>
  <si>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</si>
  <si>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</si>
  <si>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</si>
  <si>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</si>
  <si>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</si>
  <si>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</si>
  <si>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</si>
  <si>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</si>
  <si>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</si>
  <si>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</si>
  <si>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</si>
  <si>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</si>
  <si>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</si>
  <si>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</si>
  <si>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</si>
  <si>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</si>
  <si>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</si>
  <si>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</si>
  <si>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</si>
  <si>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</si>
  <si>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</si>
  <si>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</si>
  <si>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</si>
  <si>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</si>
  <si>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</si>
  <si>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</si>
  <si>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</si>
  <si>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</si>
  <si>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</si>
  <si>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</si>
  <si>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</si>
  <si>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</si>
  <si>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</si>
  <si>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</si>
  <si>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</si>
  <si>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</si>
  <si>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</si>
  <si>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</si>
  <si>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</si>
  <si>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</si>
  <si>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</si>
  <si>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</si>
  <si>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</si>
  <si>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</si>
  <si>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</si>
  <si>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</si>
  <si>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</si>
  <si>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</si>
  <si>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</si>
  <si>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</si>
  <si>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</si>
  <si>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</si>
  <si>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</si>
  <si>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</si>
  <si>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</si>
  <si>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</si>
  <si>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</si>
  <si>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</si>
  <si>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</si>
  <si>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</si>
  <si>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</si>
  <si>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</si>
  <si>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</si>
  <si>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</si>
  <si>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</si>
  <si>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</si>
  <si>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</si>
  <si>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</si>
  <si>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</si>
  <si>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</si>
  <si>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</si>
  <si>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</si>
  <si>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</si>
  <si>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</si>
  <si>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</si>
  <si>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</si>
  <si>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</si>
  <si>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</si>
  <si>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</si>
  <si>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</si>
  <si>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</si>
  <si>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</si>
  <si>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</si>
  <si>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</si>
  <si>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</si>
  <si>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</si>
  <si>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</si>
  <si>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</si>
  <si>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</si>
  <si>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</si>
  <si>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</si>
  <si>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</si>
  <si>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</si>
  <si>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</si>
  <si>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</si>
  <si>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</si>
  <si>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</si>
  <si>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</si>
  <si>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</si>
  <si>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</si>
  <si>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</si>
  <si>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</si>
  <si>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</si>
  <si>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</si>
  <si>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</si>
  <si>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</si>
  <si>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</si>
  <si>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</si>
  <si>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</si>
  <si>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</si>
  <si>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</si>
  <si>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</si>
  <si>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</si>
  <si>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</si>
  <si>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</si>
  <si>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</si>
  <si>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</si>
  <si>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</si>
  <si>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</si>
  <si>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</si>
  <si>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</si>
  <si>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</si>
  <si>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</si>
  <si>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</si>
  <si>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</si>
  <si>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</si>
  <si>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</si>
  <si>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</si>
  <si>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</si>
  <si>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</si>
  <si>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</si>
  <si>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</si>
  <si>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</si>
  <si>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</si>
  <si>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</si>
  <si>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</si>
  <si>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</si>
  <si>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</si>
  <si>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</si>
  <si>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</si>
  <si>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</si>
  <si>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</si>
  <si>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</si>
  <si>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</si>
  <si>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</si>
  <si>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</si>
  <si>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</si>
  <si>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</si>
  <si>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</si>
  <si>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</si>
  <si>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</si>
  <si>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</si>
  <si>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</si>
  <si>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</si>
  <si>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</si>
  <si>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</si>
  <si>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</si>
  <si>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</si>
  <si>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</si>
  <si>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</si>
  <si>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</si>
  <si>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</si>
  <si>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</si>
  <si>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</si>
  <si>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</si>
  <si>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</si>
  <si>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</si>
  <si>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</si>
  <si>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</si>
  <si>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</si>
  <si>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</si>
  <si>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</si>
  <si>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</si>
  <si>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</si>
  <si>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</si>
  <si>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</si>
  <si>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</si>
  <si>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</si>
  <si>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</si>
  <si>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</si>
  <si>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</si>
  <si>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</si>
  <si>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</si>
  <si>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</si>
  <si>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</si>
  <si>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</si>
  <si>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</si>
  <si>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</si>
  <si>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</si>
  <si>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</si>
  <si>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</si>
  <si>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</si>
  <si>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</si>
  <si>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</si>
  <si>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</si>
  <si>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</si>
  <si>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</si>
  <si>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</si>
  <si>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</si>
  <si>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</si>
  <si>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</si>
  <si>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</si>
  <si>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</si>
  <si>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</si>
  <si>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</si>
  <si>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</si>
  <si>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</si>
  <si>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</si>
  <si>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</si>
  <si>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</si>
  <si>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</si>
  <si>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</si>
  <si>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</si>
  <si>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</si>
  <si>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</si>
  <si>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</si>
  <si>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</si>
  <si>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</si>
  <si>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</si>
  <si>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</si>
  <si>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</si>
  <si>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</si>
  <si>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</si>
  <si>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</si>
  <si>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</si>
  <si>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</si>
  <si>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</si>
  <si>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</si>
  <si>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</si>
  <si>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</si>
  <si>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</si>
  <si>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</si>
  <si>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</si>
  <si>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</si>
  <si>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</si>
  <si>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</si>
  <si>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</si>
  <si>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</si>
  <si>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</si>
  <si>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</si>
  <si>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</si>
  <si>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</si>
  <si>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</si>
  <si>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</si>
  <si>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</si>
  <si>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</si>
  <si>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</si>
  <si>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</si>
  <si>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</si>
  <si>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</si>
  <si>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</si>
  <si>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</si>
  <si>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</si>
  <si>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</si>
  <si>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</si>
  <si>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</si>
  <si>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</si>
  <si>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</si>
  <si>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</si>
  <si>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</si>
  <si>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</si>
  <si>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</si>
  <si>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</si>
  <si>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</si>
  <si>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</si>
  <si>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</si>
  <si>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</si>
  <si>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</si>
  <si>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</si>
  <si>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</si>
  <si>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</si>
  <si>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</si>
  <si>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</si>
  <si>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</si>
  <si>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</si>
  <si>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</si>
  <si>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</si>
  <si>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</si>
  <si>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</si>
  <si>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</si>
  <si>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</si>
  <si>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</si>
  <si>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</si>
  <si>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</si>
  <si>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</si>
  <si>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</si>
  <si>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</si>
  <si>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</si>
  <si>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</si>
  <si>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</si>
  <si>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</si>
  <si>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</si>
  <si>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</si>
  <si>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</si>
  <si>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</si>
  <si>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</si>
  <si>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</si>
  <si>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</si>
  <si>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</si>
  <si>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</si>
  <si>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</si>
  <si>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</si>
  <si>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</si>
  <si>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</si>
  <si>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</si>
  <si>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</si>
  <si>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</si>
  <si>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</si>
  <si>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</si>
  <si>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</si>
  <si>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</si>
  <si>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</si>
  <si>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</si>
  <si>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</si>
  <si>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</si>
  <si>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</si>
  <si>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</si>
  <si>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</si>
  <si>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</si>
  <si>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</si>
  <si>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</si>
  <si>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</si>
  <si>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</si>
  <si>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</si>
  <si>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</si>
  <si>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</si>
  <si>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</si>
  <si>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</si>
  <si>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</si>
  <si>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</si>
  <si>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</si>
  <si>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</si>
  <si>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</si>
  <si>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</si>
  <si>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</si>
  <si>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</si>
  <si>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</si>
  <si>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</si>
  <si>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</si>
  <si>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</si>
  <si>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</si>
  <si>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</si>
  <si>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</si>
  <si>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</si>
  <si>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</si>
  <si>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</si>
  <si>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</si>
  <si>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</si>
  <si>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</si>
  <si>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</si>
  <si>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</si>
  <si>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</si>
  <si>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</si>
  <si>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</si>
  <si>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</si>
  <si>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</si>
  <si>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</si>
  <si>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</si>
  <si>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</si>
  <si>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</si>
  <si>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</si>
  <si>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</si>
  <si>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</si>
  <si>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</si>
  <si>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</si>
  <si>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</si>
  <si>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</si>
  <si>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</si>
  <si>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</si>
  <si>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</si>
  <si>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</si>
  <si>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</si>
  <si>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</si>
  <si>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</si>
  <si>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</si>
  <si>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</si>
  <si>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</si>
  <si>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</si>
  <si>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</si>
  <si>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</si>
  <si>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</si>
  <si>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</si>
  <si>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</si>
  <si>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</si>
  <si>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</si>
  <si>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</si>
  <si>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</si>
  <si>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</si>
  <si>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</si>
  <si>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</si>
  <si>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</si>
  <si>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</si>
  <si>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</si>
  <si>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</si>
  <si>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</si>
  <si>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</si>
  <si>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</si>
  <si>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</si>
  <si>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</si>
  <si>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</si>
  <si>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</si>
  <si>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</si>
  <si>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</si>
  <si>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</si>
  <si>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</si>
  <si>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</si>
  <si>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</si>
  <si>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</si>
  <si>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</si>
  <si>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</si>
  <si>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</si>
  <si>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</si>
  <si>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</si>
  <si>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</si>
  <si>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</si>
  <si>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</si>
  <si>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</si>
  <si>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</si>
  <si>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</si>
  <si>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</si>
  <si>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</si>
  <si>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</si>
  <si>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</si>
  <si>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</si>
  <si>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</si>
  <si>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</si>
  <si>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</si>
  <si>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</si>
  <si>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</si>
  <si>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</si>
  <si>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</si>
  <si>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</si>
  <si>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</si>
  <si>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</si>
  <si>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</si>
  <si>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</si>
  <si>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</si>
  <si>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</si>
  <si>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</si>
  <si>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</si>
  <si>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</si>
  <si>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</si>
  <si>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</si>
  <si>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</si>
  <si>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</si>
  <si>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</si>
  <si>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</si>
  <si>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</si>
  <si>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</si>
  <si>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</si>
  <si>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</si>
  <si>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</si>
  <si>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</si>
  <si>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</si>
  <si>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</si>
  <si>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</si>
  <si>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</si>
  <si>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</si>
  <si>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</si>
  <si>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</si>
  <si>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</si>
  <si>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</si>
  <si>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</si>
  <si>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</si>
  <si>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</si>
  <si>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</si>
  <si>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</si>
  <si>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</si>
  <si>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</si>
  <si>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</si>
  <si>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</si>
  <si>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</si>
  <si>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</si>
  <si>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</si>
  <si>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</si>
  <si>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</si>
  <si>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</si>
  <si>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</si>
  <si>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</si>
  <si>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</si>
  <si>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</si>
  <si>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</si>
  <si>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</si>
  <si>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</si>
  <si>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</si>
  <si>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</si>
  <si>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</si>
  <si>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</si>
  <si>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</si>
  <si>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</si>
  <si>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</si>
  <si>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</si>
  <si>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</si>
  <si>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</si>
  <si>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</si>
  <si>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</si>
  <si>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</si>
  <si>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</si>
  <si>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</si>
  <si>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</si>
  <si>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</si>
  <si>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</si>
  <si>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</si>
  <si>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</si>
  <si>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</si>
  <si>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</si>
  <si>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</si>
  <si>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</si>
  <si>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</si>
  <si>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</si>
  <si>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</si>
  <si>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</si>
  <si>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</si>
  <si>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</si>
  <si>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</si>
  <si>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</si>
  <si>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</si>
  <si>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</si>
  <si>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</si>
  <si>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</si>
  <si>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</si>
  <si>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</si>
  <si>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</si>
  <si>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</si>
  <si>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</si>
  <si>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</si>
  <si>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</si>
  <si>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</si>
  <si>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</si>
  <si>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</si>
  <si>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</si>
  <si>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</si>
  <si>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</si>
  <si>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</si>
  <si>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</si>
  <si>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</si>
  <si>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</si>
  <si>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</si>
  <si>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</si>
  <si>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</si>
  <si>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</si>
  <si>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</si>
  <si>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</si>
  <si>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</si>
  <si>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</si>
  <si>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</si>
  <si>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</si>
  <si>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</si>
  <si>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</si>
  <si>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</si>
  <si>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</si>
  <si>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</si>
  <si>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</si>
  <si>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</si>
  <si>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</si>
  <si>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</si>
  <si>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</si>
  <si>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</si>
  <si>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</si>
  <si>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</si>
  <si>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</si>
  <si>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</si>
  <si>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</si>
  <si>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</si>
  <si>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</si>
  <si>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</si>
  <si>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</si>
  <si>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</si>
  <si>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</si>
  <si>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</si>
  <si>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</si>
  <si>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</si>
  <si>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</si>
  <si>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</si>
  <si>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</si>
  <si>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</si>
  <si>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</si>
  <si>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</si>
  <si>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</si>
  <si>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</si>
  <si>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</si>
  <si>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</si>
  <si>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</si>
  <si>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</si>
  <si>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</si>
  <si>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</si>
  <si>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</si>
  <si>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</si>
  <si>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</si>
  <si>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</si>
  <si>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</si>
  <si>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</si>
  <si>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</si>
  <si>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</si>
  <si>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</si>
  <si>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</si>
  <si>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</si>
  <si>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</si>
  <si>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</si>
  <si>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</si>
  <si>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</si>
  <si>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</si>
  <si>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</si>
  <si>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</si>
  <si>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</si>
  <si>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</si>
  <si>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</si>
  <si>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</si>
  <si>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</si>
  <si>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</si>
  <si>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</si>
  <si>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</si>
  <si>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</si>
  <si>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</si>
  <si>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</si>
  <si>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</si>
  <si>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</si>
  <si>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</si>
  <si>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</si>
  <si>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</si>
  <si>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</si>
  <si>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</si>
  <si>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</si>
  <si>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</si>
  <si>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</si>
  <si>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</si>
  <si>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</si>
  <si>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</si>
  <si>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</si>
  <si>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</si>
  <si>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</si>
  <si>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</si>
  <si>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</si>
  <si>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</si>
  <si>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</si>
  <si>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</si>
  <si>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</si>
  <si>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</si>
  <si>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</si>
  <si>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</si>
  <si>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</si>
  <si>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</si>
  <si>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</si>
  <si>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</si>
  <si>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</si>
  <si>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</si>
  <si>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</si>
  <si>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</si>
  <si>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</si>
  <si>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</si>
  <si>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</si>
  <si>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</si>
  <si>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</si>
  <si>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</si>
  <si>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</si>
  <si>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</si>
  <si>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</si>
  <si>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</si>
  <si>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</si>
  <si>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</si>
  <si>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</si>
  <si>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</si>
  <si>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</si>
  <si>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</si>
  <si>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</si>
  <si>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</si>
  <si>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</si>
  <si>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</si>
  <si>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</si>
  <si>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</si>
  <si>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</si>
  <si>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</si>
  <si>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</si>
  <si>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</si>
  <si>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</si>
  <si>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</si>
  <si>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</si>
  <si>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</si>
  <si>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</si>
  <si>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</si>
  <si>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</si>
  <si>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</si>
  <si>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</si>
  <si>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</si>
  <si>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</si>
  <si>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</si>
  <si>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</si>
  <si>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</si>
  <si>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</si>
  <si>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</si>
  <si>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</si>
  <si>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</si>
  <si>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</si>
  <si>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</si>
  <si>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</si>
  <si>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</si>
  <si>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</si>
  <si>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</si>
  <si>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</si>
  <si>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</si>
  <si>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</si>
  <si>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</si>
  <si>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</si>
  <si>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</si>
  <si>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</si>
  <si>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</si>
  <si>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</si>
  <si>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</si>
  <si>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</si>
  <si>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</si>
  <si>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</si>
  <si>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</si>
  <si>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</si>
  <si>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</si>
  <si>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</si>
  <si>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</si>
  <si>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</si>
  <si>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</si>
  <si>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</si>
  <si>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</si>
  <si>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</si>
  <si>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</si>
  <si>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</si>
  <si>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</si>
  <si>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</si>
  <si>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</si>
  <si>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</si>
  <si>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</si>
  <si>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</si>
  <si>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</si>
  <si>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</si>
  <si>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</si>
  <si>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</si>
  <si>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</si>
  <si>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</si>
  <si>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</si>
  <si>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</si>
  <si>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</si>
  <si>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</si>
  <si>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</si>
  <si>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</si>
  <si>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</si>
  <si>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</si>
  <si>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</si>
  <si>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</si>
  <si>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</si>
  <si>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</si>
  <si>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</si>
  <si>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</si>
  <si>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</si>
  <si>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</si>
  <si>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</si>
  <si>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</si>
  <si>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</si>
  <si>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</si>
  <si>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</si>
  <si>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</si>
  <si>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</si>
  <si>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</si>
  <si>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</si>
  <si>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</si>
  <si>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</si>
  <si>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</si>
  <si>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</si>
  <si>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</si>
  <si>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</si>
  <si>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</si>
  <si>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</si>
  <si>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</si>
  <si>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</si>
  <si>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</si>
  <si>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</si>
  <si>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</si>
  <si>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</si>
  <si>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</si>
  <si>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</si>
  <si>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</si>
  <si>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</si>
  <si>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</si>
  <si>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</si>
  <si>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</si>
  <si>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</si>
  <si>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</si>
  <si>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</si>
  <si>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</si>
  <si>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</si>
  <si>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</si>
  <si>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</si>
  <si>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</si>
  <si>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</si>
  <si>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</si>
  <si>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</si>
  <si>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</si>
  <si>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</si>
  <si>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</si>
  <si>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</si>
  <si>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</si>
  <si>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</si>
  <si>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</si>
  <si>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</si>
  <si>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</si>
  <si>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</si>
  <si>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</si>
  <si>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</si>
  <si>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</si>
  <si>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</si>
  <si>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</si>
  <si>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</si>
  <si>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</si>
  <si>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</si>
  <si>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</si>
  <si>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</si>
  <si>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</si>
  <si>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</si>
  <si>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</si>
  <si>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</si>
  <si>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</si>
  <si>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</si>
  <si>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</si>
  <si>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</si>
  <si>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</si>
  <si>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</si>
  <si>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</si>
  <si>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</si>
  <si>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</si>
  <si>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</si>
  <si>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</si>
  <si>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</si>
  <si>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</si>
  <si>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</si>
  <si>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</si>
  <si>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</si>
  <si>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</si>
  <si>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</si>
  <si>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</si>
  <si>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</si>
  <si>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</si>
  <si>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</si>
  <si>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</si>
  <si>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</si>
  <si>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</si>
  <si>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</si>
  <si>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</si>
  <si>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</si>
  <si>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</si>
  <si>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</si>
  <si>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</si>
  <si>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</si>
  <si>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</si>
  <si>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</si>
  <si>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</si>
  <si>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</si>
  <si>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</si>
  <si>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</si>
  <si>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</si>
  <si>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</si>
  <si>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</si>
  <si>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</si>
  <si>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</si>
  <si>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</si>
  <si>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</si>
  <si>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</si>
  <si>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</si>
  <si>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</si>
  <si>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</si>
  <si>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</si>
  <si>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</si>
  <si>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</si>
  <si>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</si>
  <si>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</si>
  <si>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</si>
  <si>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</si>
  <si>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</si>
  <si>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</si>
  <si>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</si>
  <si>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</si>
  <si>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</si>
  <si>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</si>
  <si>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</si>
  <si>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</si>
  <si>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</si>
  <si>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</si>
  <si>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</si>
  <si>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</si>
  <si>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</si>
  <si>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</si>
  <si>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</si>
  <si>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</si>
  <si>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</si>
  <si>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</si>
  <si>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</si>
  <si>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</si>
  <si>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</si>
  <si>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</si>
  <si>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</si>
  <si>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</si>
  <si>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</si>
  <si>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</si>
  <si>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</si>
  <si>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</si>
  <si>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</si>
  <si>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</si>
  <si>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</si>
  <si>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</si>
  <si>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</si>
  <si>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</si>
  <si>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</si>
  <si>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</si>
  <si>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</si>
  <si>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</si>
  <si>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</si>
  <si>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</si>
  <si>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</si>
  <si>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</si>
  <si>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</si>
  <si>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</si>
  <si>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</si>
  <si>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</si>
  <si>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</si>
  <si>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</si>
  <si>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</si>
  <si>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</si>
  <si>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</si>
  <si>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</si>
  <si>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</si>
  <si>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</si>
  <si>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</si>
  <si>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</si>
  <si>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</si>
  <si>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</si>
  <si>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</si>
  <si>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</si>
  <si>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</si>
  <si>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</si>
  <si>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</si>
  <si>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</si>
  <si>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</si>
  <si>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</si>
  <si>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</si>
  <si>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</si>
  <si>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</si>
  <si>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</si>
  <si>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</si>
  <si>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</si>
  <si>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</si>
  <si>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</si>
  <si>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</si>
  <si>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</si>
  <si>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</si>
  <si>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</si>
  <si>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</si>
  <si>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</si>
  <si>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</si>
  <si>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</si>
  <si>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</si>
  <si>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</si>
  <si>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</si>
  <si>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</si>
  <si>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</si>
  <si>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</si>
  <si>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</si>
  <si>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</si>
  <si>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</si>
  <si>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</si>
  <si>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</si>
  <si>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</si>
  <si>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</si>
  <si>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</si>
  <si>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</si>
  <si>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</si>
  <si>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</si>
  <si>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</si>
  <si>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</si>
  <si>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</si>
  <si>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</si>
  <si>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</si>
  <si>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</si>
  <si>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</si>
  <si>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</si>
  <si>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</si>
  <si>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</si>
  <si>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</si>
  <si>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</si>
  <si>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</si>
  <si>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</si>
  <si>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</si>
  <si>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</si>
  <si>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</si>
  <si>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</si>
  <si>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</si>
  <si>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</si>
  <si>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</si>
  <si>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</si>
  <si>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</si>
  <si>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</si>
  <si>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</si>
  <si>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</si>
  <si>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</si>
  <si>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</si>
  <si>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</si>
  <si>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</si>
  <si>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</si>
  <si>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</si>
  <si>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</si>
  <si>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</si>
  <si>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</si>
  <si>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</si>
  <si>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</si>
  <si>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</si>
  <si>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</si>
  <si>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</si>
  <si>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</si>
  <si>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</si>
  <si>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</si>
  <si>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</si>
  <si>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</si>
  <si>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</si>
  <si>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</si>
  <si>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</si>
  <si>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</si>
  <si>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</si>
  <si>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</si>
  <si>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</si>
  <si>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</si>
  <si>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</si>
  <si>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</si>
  <si>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</si>
  <si>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</si>
  <si>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</si>
  <si>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</si>
  <si>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</si>
  <si>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</si>
  <si>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</si>
  <si>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</si>
  <si>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</si>
  <si>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</si>
  <si>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</si>
  <si>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</si>
  <si>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</si>
  <si>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</si>
  <si>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</si>
  <si>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</si>
  <si>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</si>
  <si>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</si>
  <si>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</si>
  <si>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</si>
  <si>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</si>
  <si>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</si>
  <si>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</si>
  <si>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</si>
  <si>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</si>
  <si>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</si>
  <si>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</si>
  <si>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</si>
  <si>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</si>
  <si>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</si>
  <si>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</si>
  <si>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</si>
  <si>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</si>
  <si>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</si>
  <si>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</si>
  <si>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</si>
  <si>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</si>
  <si>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</si>
  <si>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</si>
  <si>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</si>
  <si>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</si>
  <si>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</si>
  <si>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</si>
  <si>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</si>
  <si>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</si>
  <si>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</si>
  <si>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</si>
  <si>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</si>
  <si>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</si>
  <si>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</si>
  <si>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</si>
  <si>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</si>
  <si>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</si>
  <si>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</si>
  <si>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</si>
  <si>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</si>
  <si>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</si>
  <si>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</si>
  <si>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</si>
  <si>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</si>
  <si>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</si>
  <si>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</si>
  <si>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</si>
  <si>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</si>
  <si>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</si>
  <si>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</si>
  <si>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</si>
  <si>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</si>
  <si>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</si>
  <si>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</si>
  <si>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</si>
  <si>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</si>
  <si>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</si>
  <si>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</si>
  <si>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</si>
  <si>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</si>
  <si>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</si>
  <si>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</si>
  <si>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</si>
  <si>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</si>
  <si>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</si>
  <si>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</si>
  <si>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</si>
  <si>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</si>
  <si>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</si>
  <si>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</si>
  <si>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</si>
  <si>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</si>
  <si>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</si>
  <si>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</si>
  <si>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</si>
  <si>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</si>
  <si>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</si>
  <si>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</si>
  <si>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</si>
  <si>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</si>
  <si>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</si>
  <si>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</si>
  <si>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</si>
  <si>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</si>
  <si>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</si>
  <si>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</si>
  <si>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</si>
  <si>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</si>
  <si>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</si>
  <si>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</si>
  <si>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</si>
  <si>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</si>
  <si>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</si>
  <si>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</si>
  <si>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</si>
  <si>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</si>
  <si>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</si>
  <si>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</si>
  <si>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</si>
  <si>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</si>
  <si>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</si>
  <si>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</si>
  <si>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</si>
  <si>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</si>
  <si>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</si>
  <si>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</si>
  <si>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</si>
  <si>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</si>
  <si>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</si>
  <si>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</si>
  <si>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</si>
  <si>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</si>
  <si>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</si>
  <si>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</si>
  <si>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</si>
  <si>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</si>
  <si>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</si>
  <si>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</si>
  <si>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</si>
  <si>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</si>
  <si>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</si>
  <si>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</si>
  <si>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</si>
  <si>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</si>
  <si>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</si>
  <si>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</si>
  <si>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</si>
  <si>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</si>
  <si>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</si>
  <si>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</si>
  <si>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</si>
  <si>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</si>
  <si>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</si>
  <si>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</si>
  <si>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</si>
  <si>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</si>
  <si>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</si>
  <si>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</si>
  <si>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</si>
  <si>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</si>
  <si>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</si>
  <si>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</si>
  <si>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</si>
  <si>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</si>
  <si>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</si>
  <si>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</si>
  <si>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</si>
  <si>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</si>
  <si>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</si>
  <si>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</si>
  <si>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</si>
  <si>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</si>
  <si>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</si>
  <si>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</si>
  <si>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</si>
  <si>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</si>
  <si>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</si>
  <si>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</si>
  <si>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</si>
  <si>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</si>
  <si>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</si>
  <si>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</si>
  <si>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</si>
  <si>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</si>
  <si>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</si>
  <si>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</si>
  <si>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</si>
  <si>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</si>
  <si>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</si>
  <si>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</si>
  <si>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</si>
  <si>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</si>
  <si>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</si>
  <si>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</si>
  <si>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</si>
  <si>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</si>
  <si>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</si>
  <si>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</si>
  <si>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</si>
  <si>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</si>
  <si>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</si>
  <si>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</si>
  <si>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</si>
  <si>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</si>
  <si>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</si>
  <si>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</si>
  <si>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</si>
  <si>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</si>
  <si>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</si>
  <si>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</si>
  <si>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</si>
  <si>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</si>
  <si>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</si>
  <si>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</si>
  <si>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</si>
  <si>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</si>
  <si>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</si>
  <si>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</si>
  <si>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</si>
  <si>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</si>
  <si>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</si>
  <si>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</si>
  <si>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</si>
  <si>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</si>
  <si>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</si>
  <si>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</si>
  <si>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</si>
  <si>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</si>
  <si>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</si>
  <si>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</si>
  <si>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</si>
  <si>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</si>
  <si>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</si>
  <si>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</si>
  <si>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</si>
  <si>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</si>
  <si>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</si>
  <si>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</si>
  <si>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</si>
  <si>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</si>
  <si>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</si>
  <si>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</si>
  <si>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</si>
  <si>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</si>
  <si>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</si>
  <si>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</si>
  <si>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</si>
  <si>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</si>
  <si>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</si>
  <si>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</si>
  <si>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</si>
  <si>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</si>
  <si>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</si>
  <si>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</si>
  <si>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</si>
  <si>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</si>
  <si>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</si>
  <si>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</si>
  <si>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</si>
  <si>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</si>
  <si>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</si>
  <si>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</si>
  <si>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</si>
  <si>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</si>
  <si>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</si>
  <si>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</si>
  <si>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</si>
  <si>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</si>
  <si>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</si>
  <si>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</si>
  <si>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</si>
  <si>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</si>
  <si>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</si>
  <si>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</si>
  <si>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</si>
  <si>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</si>
  <si>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</si>
  <si>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</si>
  <si>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</si>
  <si>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</si>
  <si>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</si>
  <si>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</si>
  <si>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</si>
  <si>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</si>
  <si>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</si>
  <si>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</si>
  <si>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</si>
  <si>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</si>
  <si>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</si>
  <si>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</si>
  <si>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</si>
  <si>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</si>
  <si>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</si>
  <si>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</si>
  <si>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</si>
  <si>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</si>
  <si>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</si>
  <si>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</si>
  <si>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</si>
  <si>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</si>
  <si>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</si>
  <si>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</si>
  <si>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</si>
  <si>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</si>
  <si>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</si>
  <si>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</si>
  <si>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</si>
  <si>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</si>
  <si>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</si>
  <si>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</si>
  <si>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</si>
  <si>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</si>
  <si>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</si>
  <si>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</si>
  <si>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</si>
  <si>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</si>
  <si>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</si>
  <si>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</si>
  <si>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</si>
  <si>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</si>
  <si>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</si>
  <si>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</si>
  <si>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</si>
  <si>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</si>
  <si>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</si>
  <si>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</si>
  <si>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</si>
  <si>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</si>
  <si>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</si>
  <si>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</si>
  <si>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</si>
  <si>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</si>
  <si>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</si>
  <si>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</si>
  <si>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</si>
  <si>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</si>
  <si>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</si>
  <si>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</si>
  <si>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</si>
  <si>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</si>
  <si>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</si>
  <si>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</si>
  <si>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</si>
  <si>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</si>
  <si>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</si>
  <si>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</si>
  <si>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</si>
  <si>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</si>
  <si>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</si>
  <si>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</si>
  <si>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</si>
  <si>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</si>
  <si>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</si>
  <si>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</si>
  <si>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</si>
  <si>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</si>
  <si>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</si>
  <si>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</si>
  <si>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</si>
  <si>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</si>
  <si>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</si>
  <si>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</si>
  <si>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</si>
  <si>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</si>
  <si>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</si>
  <si>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</si>
  <si>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</si>
  <si>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</si>
  <si>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</si>
  <si>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</si>
  <si>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</si>
  <si>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</si>
  <si>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</si>
  <si>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</si>
  <si>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</si>
  <si>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</si>
  <si>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</si>
  <si>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</si>
  <si>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</si>
  <si>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</si>
  <si>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</si>
  <si>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</si>
  <si>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</si>
  <si>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</si>
  <si>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</si>
  <si>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</si>
  <si>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</si>
  <si>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</si>
  <si>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</si>
  <si>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</si>
  <si>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</si>
  <si>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</si>
  <si>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</si>
  <si>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</si>
  <si>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</si>
  <si>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</si>
  <si>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</si>
  <si>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</si>
  <si>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</si>
  <si>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</si>
  <si>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</si>
  <si>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</si>
  <si>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</si>
  <si>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</si>
  <si>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</si>
  <si>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</si>
  <si>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</si>
  <si>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</si>
  <si>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</si>
  <si>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</si>
  <si>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</si>
  <si>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</si>
  <si>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</si>
  <si>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</si>
  <si>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</si>
  <si>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</si>
  <si>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</si>
  <si>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</si>
  <si>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</si>
  <si>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</si>
  <si>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</si>
  <si>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</si>
  <si>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</si>
  <si>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</si>
  <si>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</si>
  <si>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</si>
  <si>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</si>
  <si>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</si>
  <si>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</si>
  <si>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</si>
  <si>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</si>
  <si>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</si>
  <si>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</si>
  <si>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</si>
  <si>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</si>
  <si>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</si>
  <si>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</si>
  <si>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</si>
  <si>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</si>
  <si>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</si>
  <si>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</si>
  <si>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</si>
  <si>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</si>
  <si>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</si>
  <si>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</si>
  <si>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</si>
  <si>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</si>
  <si>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</si>
  <si>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</si>
  <si>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</si>
  <si>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</si>
  <si>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</si>
  <si>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</si>
  <si>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</si>
  <si>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</si>
  <si>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</si>
  <si>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</si>
  <si>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</si>
  <si>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</si>
  <si>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</si>
  <si>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</si>
  <si>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</si>
  <si>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</si>
  <si>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</si>
  <si>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</si>
  <si>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</si>
  <si>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</si>
  <si>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</si>
  <si>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</si>
  <si>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</si>
  <si>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</si>
  <si>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</si>
  <si>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</si>
  <si>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</si>
  <si>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</si>
  <si>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</si>
  <si>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</si>
  <si>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</si>
  <si>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</si>
  <si>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</si>
  <si>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</si>
  <si>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</si>
  <si>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</si>
  <si>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</si>
  <si>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</si>
  <si>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</si>
  <si>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</si>
  <si>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</si>
  <si>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</si>
  <si>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</si>
  <si>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</si>
  <si>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</si>
  <si>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</si>
  <si>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</si>
  <si>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</si>
  <si>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</si>
  <si>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</si>
  <si>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</si>
  <si>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</si>
  <si>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</si>
  <si>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</si>
  <si>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</si>
  <si>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</si>
  <si>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</si>
  <si>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</si>
  <si>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</si>
  <si>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</si>
  <si>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</si>
  <si>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</si>
  <si>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</si>
  <si>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</si>
  <si>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</si>
  <si>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</si>
  <si>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</si>
  <si>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</si>
  <si>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</si>
  <si>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</si>
  <si>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</si>
  <si>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</si>
  <si>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</si>
  <si>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</si>
  <si>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</si>
  <si>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</si>
  <si>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</si>
  <si>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</si>
  <si>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</si>
  <si>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</si>
  <si>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</si>
  <si>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</si>
  <si>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</si>
  <si>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</si>
  <si>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</si>
  <si>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</si>
  <si>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</si>
  <si>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</si>
  <si>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</si>
  <si>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</si>
  <si>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</si>
  <si>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</si>
  <si>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</si>
  <si>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</si>
  <si>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</si>
  <si>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</si>
  <si>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</si>
  <si>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</si>
  <si>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</si>
  <si>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</si>
  <si>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</si>
  <si>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</si>
  <si>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</si>
  <si>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</si>
  <si>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</si>
  <si>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</si>
  <si>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</si>
  <si>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</si>
  <si>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</si>
  <si>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</si>
  <si>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</si>
  <si>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</si>
  <si>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</si>
  <si>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</si>
  <si>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</si>
  <si>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</si>
  <si>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</si>
  <si>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</si>
  <si>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</si>
  <si>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</si>
  <si>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</si>
  <si>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</si>
  <si>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</si>
  <si>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</si>
  <si>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</si>
  <si>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</si>
  <si>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</si>
  <si>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</si>
  <si>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</si>
  <si>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</si>
  <si>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</si>
  <si>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</si>
  <si>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</si>
  <si>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</si>
  <si>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</si>
  <si>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</si>
  <si>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</si>
  <si>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</si>
  <si>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</si>
  <si>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</si>
  <si>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</si>
  <si>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</si>
  <si>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</si>
  <si>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</si>
  <si>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</si>
  <si>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</si>
  <si>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</si>
  <si>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</si>
  <si>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</si>
  <si>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</si>
  <si>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</si>
  <si>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</si>
  <si>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</si>
  <si>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</si>
  <si>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</si>
  <si>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</si>
  <si>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</si>
  <si>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</si>
  <si>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</si>
  <si>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</si>
  <si>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</si>
  <si>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</si>
  <si>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</si>
  <si>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</si>
  <si>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</si>
  <si>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</si>
  <si>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</si>
  <si>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</si>
  <si>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</si>
  <si>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</si>
  <si>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</si>
  <si>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</si>
  <si>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</si>
  <si>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</si>
  <si>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</si>
  <si>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</si>
  <si>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</si>
  <si>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</si>
  <si>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</si>
  <si>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</si>
  <si>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</si>
  <si>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</si>
  <si>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</si>
  <si>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</si>
  <si>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</si>
  <si>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</si>
  <si>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</si>
  <si>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</si>
  <si>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</si>
  <si>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</si>
  <si>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</si>
  <si>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</si>
  <si>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</si>
  <si>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</si>
  <si>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</si>
  <si>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</si>
  <si>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</si>
  <si>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</si>
  <si>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</si>
  <si>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</si>
  <si>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</si>
  <si>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</si>
  <si>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</si>
  <si>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</si>
  <si>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</si>
  <si>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</si>
  <si>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</si>
  <si>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</si>
  <si>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</si>
  <si>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</si>
  <si>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</si>
  <si>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</si>
  <si>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</si>
  <si>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</si>
  <si>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</si>
  <si>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</si>
  <si>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</si>
  <si>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</si>
  <si>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</si>
  <si>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</si>
  <si>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</si>
  <si>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</si>
  <si>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</si>
  <si>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</si>
  <si>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</si>
  <si>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</si>
  <si>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</si>
  <si>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</si>
  <si>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</si>
  <si>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</si>
  <si>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</si>
  <si>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</si>
  <si>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</si>
  <si>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</si>
  <si>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</si>
  <si>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</si>
  <si>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</si>
  <si>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</si>
  <si>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</si>
  <si>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</si>
  <si>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</si>
  <si>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</si>
  <si>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</si>
  <si>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</si>
  <si>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</si>
  <si>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</si>
  <si>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</si>
  <si>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</si>
  <si>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</si>
  <si>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</si>
  <si>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</si>
  <si>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</si>
  <si>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</si>
  <si>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</si>
  <si>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</si>
  <si>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</si>
  <si>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</si>
  <si>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</si>
  <si>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</si>
  <si>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</si>
  <si>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</si>
  <si>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</si>
  <si>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</si>
  <si>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</si>
  <si>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</si>
  <si>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</si>
  <si>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</si>
  <si>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</si>
  <si>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</si>
  <si>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</si>
  <si>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</si>
  <si>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</si>
  <si>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</si>
  <si>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</si>
  <si>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</si>
  <si>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</si>
  <si>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</si>
  <si>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</si>
  <si>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</si>
  <si>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</si>
  <si>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</si>
  <si>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</si>
  <si>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</si>
  <si>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</si>
  <si>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</si>
  <si>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</si>
  <si>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</si>
  <si>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</si>
  <si>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</si>
  <si>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</si>
  <si>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</si>
  <si>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</si>
  <si>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</si>
  <si>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</si>
  <si>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</si>
  <si>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</si>
  <si>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</si>
  <si>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</si>
  <si>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</si>
  <si>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</si>
  <si>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</si>
  <si>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</si>
  <si>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</si>
  <si>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</si>
  <si>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</si>
  <si>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</si>
  <si>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</si>
  <si>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</si>
  <si>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</si>
  <si>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</si>
  <si>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</si>
  <si>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</si>
  <si>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</si>
  <si>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</si>
  <si>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</si>
  <si>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</si>
  <si>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</si>
  <si>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</si>
  <si>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</si>
  <si>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</si>
  <si>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</si>
  <si>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</si>
  <si>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</si>
  <si>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</si>
  <si>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</si>
  <si>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</si>
  <si>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</si>
  <si>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</si>
  <si>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</si>
  <si>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</si>
  <si>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</si>
  <si>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</si>
  <si>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</si>
  <si>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</si>
  <si>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</si>
  <si>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</si>
  <si>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</si>
  <si>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</si>
  <si>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</si>
  <si>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</si>
  <si>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</si>
  <si>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</si>
  <si>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</si>
  <si>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</si>
  <si>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</si>
  <si>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</si>
  <si>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</si>
  <si>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</si>
  <si>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</si>
  <si>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</si>
  <si>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</si>
  <si>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</si>
  <si>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</si>
  <si>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</si>
  <si>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</si>
  <si>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</si>
  <si>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</si>
  <si>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</si>
  <si>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</si>
  <si>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</si>
  <si>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</si>
  <si>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</si>
  <si>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</si>
  <si>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</si>
  <si>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</si>
  <si>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</si>
  <si>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</si>
  <si>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</si>
  <si>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</si>
  <si>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</si>
  <si>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</si>
  <si>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</si>
  <si>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</si>
  <si>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</si>
  <si>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</si>
  <si>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</si>
  <si>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</si>
  <si>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</si>
  <si>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</si>
  <si>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</si>
  <si>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</si>
  <si>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</si>
  <si>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</si>
  <si>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</si>
  <si>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</si>
  <si>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</si>
  <si>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</si>
  <si>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</si>
  <si>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</si>
  <si>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</si>
  <si>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</si>
  <si>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</si>
  <si>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</si>
  <si>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</si>
  <si>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</si>
  <si>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</si>
  <si>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</si>
  <si>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</si>
  <si>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</si>
  <si>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</si>
  <si>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</si>
  <si>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</si>
  <si>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</si>
  <si>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</si>
  <si>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</si>
  <si>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</si>
  <si>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</si>
  <si>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</si>
  <si>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</si>
  <si>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</si>
  <si>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</si>
  <si>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</si>
  <si>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</si>
  <si>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</si>
  <si>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</si>
  <si>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</si>
  <si>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</si>
  <si>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</si>
  <si>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</si>
  <si>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</si>
  <si>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</si>
  <si>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</si>
  <si>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</si>
  <si>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</si>
  <si>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</si>
  <si>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</si>
  <si>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</si>
  <si>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</si>
  <si>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</si>
  <si>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</si>
  <si>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</si>
  <si>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</si>
  <si>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</si>
  <si>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</si>
  <si>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</si>
  <si>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</si>
  <si>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</si>
  <si>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</si>
  <si>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</si>
  <si>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</si>
  <si>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</si>
  <si>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</si>
  <si>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</si>
  <si>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</si>
  <si>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</si>
  <si>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</si>
  <si>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</si>
  <si>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</si>
  <si>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</si>
  <si>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</si>
  <si>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</si>
  <si>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</si>
  <si>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</si>
  <si>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</si>
  <si>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</si>
  <si>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</si>
  <si>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</si>
  <si>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</si>
  <si>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</si>
  <si>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</si>
  <si>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</si>
  <si>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</si>
  <si>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</si>
  <si>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</si>
  <si>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</si>
  <si>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</si>
  <si>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</si>
  <si>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</si>
  <si>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</si>
  <si>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</si>
  <si>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</si>
  <si>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</si>
  <si>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</si>
  <si>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</si>
  <si>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</si>
  <si>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</si>
  <si>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</si>
  <si>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</si>
  <si>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</si>
  <si>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</si>
  <si>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</si>
  <si>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</si>
  <si>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</si>
  <si>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</si>
  <si>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</si>
  <si>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</si>
  <si>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</si>
  <si>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</si>
  <si>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</si>
  <si>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</si>
  <si>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</si>
  <si>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</si>
  <si>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</si>
  <si>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</si>
  <si>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</si>
  <si>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</si>
  <si>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</si>
  <si>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</si>
  <si>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</si>
  <si>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</si>
  <si>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</si>
  <si>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</si>
  <si>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</si>
  <si>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</si>
  <si>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</si>
  <si>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</si>
  <si>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</si>
  <si>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</si>
  <si>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</si>
  <si>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</si>
  <si>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</si>
  <si>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</si>
  <si>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</si>
  <si>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</si>
  <si>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</si>
  <si>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</si>
  <si>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</si>
  <si>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</si>
  <si>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</si>
  <si>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</si>
  <si>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</si>
  <si>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</si>
  <si>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</si>
  <si>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</si>
  <si>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</si>
  <si>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</si>
  <si>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</si>
  <si>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</si>
  <si>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</si>
  <si>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</si>
  <si>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</si>
  <si>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</si>
  <si>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</si>
  <si>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</si>
  <si>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</si>
  <si>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</si>
  <si>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</si>
  <si>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</si>
  <si>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</si>
  <si>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</si>
  <si>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</si>
  <si>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</si>
  <si>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</si>
  <si>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</si>
  <si>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</si>
  <si>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</si>
  <si>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</si>
  <si>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</si>
  <si>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</si>
  <si>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</si>
  <si>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</si>
  <si>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</si>
  <si>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</si>
  <si>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</si>
  <si>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</si>
  <si>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</si>
  <si>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</si>
  <si>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</si>
  <si>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</si>
  <si>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</si>
  <si>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</si>
  <si>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</si>
  <si>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</si>
  <si>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</si>
  <si>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</si>
  <si>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</si>
  <si>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</si>
  <si>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</si>
  <si>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</si>
  <si>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</si>
  <si>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</si>
  <si>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</si>
  <si>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</si>
  <si>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</si>
  <si>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</si>
  <si>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</si>
  <si>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</si>
  <si>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</si>
  <si>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</si>
  <si>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</si>
  <si>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</si>
  <si>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</si>
  <si>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</si>
  <si>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</si>
  <si>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</si>
  <si>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</si>
  <si>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</si>
  <si>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</si>
  <si>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</si>
  <si>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</si>
  <si>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</si>
  <si>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</si>
  <si>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</si>
  <si>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</si>
  <si>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</si>
  <si>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</si>
  <si>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</si>
  <si>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</si>
  <si>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</si>
  <si>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</si>
  <si>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</si>
  <si>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</si>
  <si>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</si>
  <si>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</si>
  <si>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</si>
  <si>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</si>
  <si>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</si>
  <si>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</si>
  <si>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</si>
  <si>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</si>
  <si>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</si>
  <si>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</si>
  <si>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</si>
  <si>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</si>
  <si>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</si>
  <si>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</si>
  <si>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</si>
  <si>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</si>
  <si>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</si>
  <si>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</si>
  <si>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</si>
  <si>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</si>
  <si>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</si>
  <si>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</si>
  <si>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</si>
  <si>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</si>
  <si>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</si>
  <si>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</si>
  <si>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</si>
  <si>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</si>
  <si>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</si>
  <si>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</si>
  <si>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</si>
  <si>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</si>
  <si>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</si>
  <si>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</si>
  <si>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</si>
  <si>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</si>
  <si>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</si>
  <si>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</si>
  <si>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</si>
  <si>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</si>
  <si>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</si>
  <si>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</si>
  <si>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</si>
  <si>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</si>
  <si>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</si>
  <si>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</si>
  <si>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</si>
  <si>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</si>
  <si>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</si>
  <si>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</si>
  <si>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</si>
  <si>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</si>
  <si>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</si>
  <si>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</si>
  <si>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</si>
  <si>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</si>
  <si>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</si>
  <si>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</si>
  <si>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</si>
  <si>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</si>
  <si>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</si>
  <si>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</si>
  <si>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</si>
  <si>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</si>
  <si>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</si>
  <si>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</si>
  <si>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</si>
  <si>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</si>
  <si>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</si>
  <si>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</si>
  <si>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</si>
  <si>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</si>
  <si>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</si>
  <si>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</si>
  <si>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</si>
  <si>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</si>
  <si>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</si>
  <si>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</si>
  <si>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</si>
  <si>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</si>
  <si>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</si>
  <si>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</si>
  <si>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</si>
  <si>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</si>
  <si>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</si>
  <si>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</si>
  <si>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</si>
  <si>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</si>
  <si>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</si>
  <si>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</si>
  <si>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</si>
  <si>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</si>
  <si>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</si>
  <si>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</si>
  <si>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</si>
  <si>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</si>
  <si>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</si>
  <si>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</si>
  <si>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</si>
  <si>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</si>
  <si>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</si>
  <si>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</si>
  <si>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</si>
  <si>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</si>
  <si>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</si>
  <si>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</si>
  <si>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</si>
  <si>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</si>
  <si>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</si>
  <si>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</si>
  <si>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</si>
  <si>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</si>
  <si>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</si>
  <si>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</si>
  <si>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</si>
  <si>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</si>
  <si>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</si>
  <si>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</si>
  <si>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</si>
  <si>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</si>
  <si>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</si>
  <si>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</si>
  <si>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</si>
  <si>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</si>
  <si>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</si>
  <si>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</si>
  <si>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</si>
  <si>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</si>
  <si>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</si>
  <si>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</si>
  <si>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</si>
  <si>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</si>
  <si>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</si>
  <si>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</si>
  <si>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</si>
  <si>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</si>
  <si>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</si>
  <si>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</si>
  <si>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</si>
  <si>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</si>
  <si>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</si>
  <si>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</si>
  <si>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</si>
  <si>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</si>
  <si>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</si>
  <si>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</si>
  <si>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</si>
  <si>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</si>
  <si>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</si>
  <si>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</si>
  <si>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</si>
  <si>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</si>
  <si>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</si>
  <si>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</si>
  <si>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</si>
  <si>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</si>
  <si>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</si>
  <si>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</si>
  <si>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</si>
  <si>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</si>
  <si>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</si>
  <si>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</si>
  <si>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</si>
  <si>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</si>
  <si>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</si>
  <si>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</si>
  <si>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</si>
  <si>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</si>
  <si>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</si>
  <si>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</si>
  <si>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</si>
  <si>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</si>
  <si>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</si>
  <si>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</si>
  <si>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</si>
  <si>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</si>
  <si>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</si>
  <si>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</si>
  <si>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</si>
  <si>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</si>
  <si>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</si>
  <si>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</si>
  <si>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</si>
  <si>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</si>
  <si>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</si>
  <si>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</si>
  <si>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</si>
  <si>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</si>
  <si>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</si>
  <si>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</si>
  <si>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</si>
  <si>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</si>
  <si>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</si>
  <si>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</si>
  <si>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</si>
  <si>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</si>
  <si>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</si>
  <si>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</si>
  <si>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</si>
  <si>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</si>
  <si>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</si>
  <si>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</si>
  <si>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</si>
  <si>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</si>
  <si>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</si>
  <si>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</si>
  <si>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</si>
  <si>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</si>
  <si>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</si>
  <si>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</si>
  <si>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</si>
  <si>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</si>
  <si>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</si>
  <si>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</si>
  <si>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</si>
  <si>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</si>
  <si>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</si>
  <si>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</si>
  <si>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</si>
  <si>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</si>
  <si>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</si>
  <si>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</si>
  <si>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</si>
  <si>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</si>
  <si>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</si>
  <si>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</si>
  <si>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</si>
  <si>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</si>
  <si>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</si>
  <si>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</si>
  <si>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</si>
  <si>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</si>
  <si>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</si>
  <si>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</si>
  <si>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</si>
  <si>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</si>
  <si>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</si>
  <si>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</si>
  <si>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</si>
  <si>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</si>
  <si>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</si>
  <si>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</si>
  <si>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</si>
  <si>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</si>
  <si>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</si>
  <si>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</si>
  <si>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</si>
  <si>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</si>
  <si>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</si>
  <si>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</si>
  <si>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</si>
  <si>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</si>
  <si>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</si>
  <si>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</si>
  <si>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</si>
  <si>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</si>
  <si>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</si>
  <si>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</si>
  <si>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</si>
  <si>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</si>
  <si>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</si>
  <si>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</si>
  <si>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</si>
  <si>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</si>
  <si>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</si>
  <si>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</si>
  <si>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</si>
  <si>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</si>
  <si>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</si>
  <si>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</si>
  <si>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</si>
  <si>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</si>
  <si>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</si>
  <si>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</si>
  <si>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</si>
  <si>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</si>
  <si>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</si>
  <si>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</si>
  <si>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</si>
  <si>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</si>
  <si>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</si>
  <si>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</si>
  <si>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</si>
  <si>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</si>
  <si>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</si>
  <si>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</si>
  <si>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</si>
  <si>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</si>
  <si>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</si>
  <si>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</si>
  <si>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</si>
  <si>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</si>
  <si>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</si>
  <si>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</si>
  <si>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</si>
  <si>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</si>
  <si>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</si>
  <si>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</si>
  <si>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</si>
  <si>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</si>
  <si>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</si>
  <si>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</si>
  <si>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</si>
  <si>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</si>
  <si>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</si>
  <si>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</si>
  <si>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</si>
  <si>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</si>
  <si>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</si>
  <si>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</si>
  <si>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</si>
  <si>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</si>
  <si>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</si>
  <si>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</si>
  <si>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</si>
  <si>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</si>
  <si>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</si>
  <si>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</si>
  <si>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</si>
  <si>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</si>
  <si>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</si>
  <si>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</si>
  <si>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</si>
  <si>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</si>
  <si>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</si>
  <si>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</si>
  <si>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</si>
  <si>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</si>
  <si>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</si>
  <si>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</si>
  <si>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</si>
  <si>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</si>
  <si>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</si>
  <si>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</si>
  <si>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</si>
  <si>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</si>
  <si>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</si>
  <si>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</si>
  <si>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</si>
  <si>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</si>
  <si>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</si>
  <si>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</si>
  <si>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</si>
  <si>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</si>
  <si>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</si>
  <si>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</si>
  <si>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</si>
  <si>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</si>
  <si>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</si>
  <si>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</si>
  <si>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</si>
  <si>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</si>
  <si>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</si>
  <si>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</si>
  <si>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</si>
  <si>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</si>
  <si>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</si>
  <si>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</si>
  <si>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</si>
  <si>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</si>
  <si>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</si>
  <si>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</si>
  <si>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</si>
  <si>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</si>
  <si>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</si>
  <si>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</si>
  <si>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</si>
  <si>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</si>
  <si>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</si>
  <si>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</si>
  <si>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</si>
  <si>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</si>
  <si>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</si>
  <si>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</si>
  <si>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</si>
  <si>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</si>
  <si>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</si>
  <si>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</si>
  <si>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</si>
  <si>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</si>
  <si>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</si>
  <si>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</si>
  <si>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</si>
  <si>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</si>
  <si>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</si>
  <si>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</si>
  <si>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</si>
  <si>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</si>
  <si>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</si>
  <si>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</si>
  <si>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</si>
  <si>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</si>
  <si>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</si>
  <si>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</si>
  <si>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</si>
  <si>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</si>
  <si>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</si>
  <si>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</si>
  <si>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</si>
  <si>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</si>
  <si>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</si>
  <si>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</si>
  <si>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</si>
  <si>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</si>
  <si>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</si>
  <si>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</si>
  <si>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</si>
  <si>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</si>
  <si>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</si>
  <si>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</si>
  <si>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</si>
  <si>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</si>
  <si>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</si>
  <si>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</si>
  <si>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</si>
  <si>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</si>
  <si>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</si>
  <si>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</si>
  <si>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</si>
  <si>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</si>
  <si>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</si>
  <si>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</si>
  <si>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</si>
  <si>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</si>
  <si>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</si>
  <si>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</si>
  <si>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</si>
  <si>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</si>
  <si>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</si>
  <si>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</si>
  <si>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</si>
  <si>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</si>
  <si>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</si>
  <si>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</si>
  <si>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</si>
  <si>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</si>
  <si>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</si>
  <si>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</si>
  <si>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</si>
  <si>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</si>
  <si>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</si>
  <si>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</si>
  <si>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</si>
  <si>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</si>
  <si>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</si>
  <si>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</si>
  <si>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</si>
  <si>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</si>
  <si>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</si>
  <si>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</si>
  <si>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</si>
  <si>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</si>
  <si>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</si>
  <si>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</si>
  <si>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</si>
  <si>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</si>
  <si>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</si>
  <si>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</si>
  <si>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</si>
  <si>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</si>
  <si>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</si>
  <si>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</si>
  <si>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</si>
  <si>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</si>
  <si>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</si>
  <si>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</si>
  <si>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</si>
  <si>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</si>
  <si>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</si>
  <si>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</si>
  <si>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</si>
  <si>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</si>
  <si>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</si>
  <si>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</si>
  <si>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</si>
  <si>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</si>
  <si>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</si>
  <si>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</si>
  <si>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</si>
  <si>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</si>
  <si>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</si>
  <si>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</si>
  <si>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</si>
  <si>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</si>
  <si>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</si>
  <si>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</si>
  <si>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</si>
  <si>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</si>
  <si>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</si>
  <si>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</si>
  <si>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</si>
  <si>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</si>
  <si>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</si>
  <si>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</si>
  <si>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</si>
  <si>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</si>
  <si>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</si>
  <si>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</si>
  <si>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</si>
  <si>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</si>
  <si>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</si>
  <si>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</si>
  <si>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</si>
  <si>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</si>
  <si>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</si>
  <si>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</si>
  <si>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</si>
  <si>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</si>
  <si>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</si>
  <si>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</si>
  <si>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</si>
  <si>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</si>
  <si>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</si>
  <si>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</si>
  <si>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</si>
  <si>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</si>
  <si>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</si>
  <si>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</si>
  <si>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</si>
  <si>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</si>
  <si>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</si>
  <si>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</si>
  <si>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</si>
  <si>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</si>
  <si>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</si>
  <si>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</si>
  <si>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</si>
  <si>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</si>
  <si>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</si>
  <si>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</si>
  <si>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</si>
  <si>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</si>
  <si>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</si>
  <si>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</si>
  <si>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</si>
  <si>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</si>
  <si>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</si>
  <si>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</si>
  <si>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</si>
  <si>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</si>
  <si>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</si>
  <si>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</si>
  <si>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</si>
  <si>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</si>
  <si>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</si>
  <si>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</si>
  <si>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</si>
  <si>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</si>
  <si>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</si>
  <si>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</si>
  <si>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</si>
  <si>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</si>
  <si>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</si>
  <si>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</si>
  <si>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</si>
  <si>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</si>
  <si>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</si>
  <si>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</si>
  <si>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</si>
  <si>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</si>
  <si>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</si>
  <si>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</si>
  <si>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</si>
  <si>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</si>
  <si>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</si>
  <si>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</si>
  <si>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</si>
  <si>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</si>
  <si>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</si>
  <si>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</si>
  <si>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</si>
  <si>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</si>
  <si>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</si>
  <si>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</si>
  <si>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</si>
  <si>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</si>
  <si>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</si>
  <si>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</si>
  <si>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</si>
  <si>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</si>
  <si>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</si>
  <si>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</si>
  <si>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</si>
  <si>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</si>
  <si>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</si>
  <si>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</si>
  <si>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</si>
  <si>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</si>
  <si>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</si>
  <si>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</si>
  <si>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</si>
  <si>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</si>
  <si>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</si>
  <si>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</si>
  <si>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</si>
  <si>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</si>
  <si>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</si>
  <si>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</si>
  <si>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</si>
  <si>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</si>
  <si>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</si>
  <si>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</si>
  <si>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</si>
  <si>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</si>
  <si>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</si>
  <si>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</si>
  <si>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</si>
  <si>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</si>
  <si>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</si>
  <si>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</si>
  <si>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</si>
  <si>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</si>
  <si>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</si>
  <si>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</si>
  <si>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</si>
  <si>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</si>
  <si>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</si>
  <si>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</si>
  <si>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</si>
  <si>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</si>
  <si>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</si>
  <si>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</si>
  <si>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</si>
  <si>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</si>
  <si>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</si>
  <si>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</si>
  <si>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</si>
  <si>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</si>
  <si>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</si>
  <si>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</si>
  <si>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</si>
  <si>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</si>
  <si>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</si>
  <si>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</si>
  <si>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</si>
  <si>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</si>
  <si>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</si>
  <si>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</si>
  <si>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</si>
  <si>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</si>
  <si>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</si>
  <si>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</si>
  <si>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</si>
  <si>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</si>
  <si>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</si>
  <si>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</si>
  <si>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</si>
  <si>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</si>
  <si>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</si>
  <si>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</si>
  <si>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</si>
  <si>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</si>
  <si>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</si>
  <si>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</si>
  <si>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</si>
  <si>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</si>
  <si>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</si>
  <si>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</si>
  <si>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</si>
  <si>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</si>
  <si>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</si>
  <si>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</si>
  <si>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</si>
  <si>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</si>
  <si>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</si>
  <si>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</si>
  <si>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</si>
  <si>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</si>
  <si>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</si>
  <si>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</si>
  <si>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</si>
  <si>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</si>
  <si>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</si>
  <si>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</si>
  <si>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</si>
  <si>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</si>
  <si>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</si>
  <si>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</si>
  <si>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</si>
  <si>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</si>
  <si>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</si>
  <si>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</si>
  <si>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</si>
  <si>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</si>
  <si>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</si>
  <si>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</si>
  <si>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</si>
  <si>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</si>
  <si>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</si>
  <si>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</si>
  <si>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</si>
  <si>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</si>
  <si>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</si>
  <si>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</si>
  <si>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</si>
  <si>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</si>
  <si>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</si>
  <si>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</si>
  <si>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</si>
  <si>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</si>
  <si>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</si>
  <si>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</si>
  <si>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</si>
  <si>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</si>
  <si>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</si>
  <si>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</si>
  <si>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</si>
  <si>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</si>
  <si>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</si>
  <si>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</si>
  <si>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</si>
  <si>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</si>
  <si>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</si>
  <si>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</si>
  <si>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</si>
  <si>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</si>
  <si>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</si>
  <si>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</si>
  <si>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</si>
  <si>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</si>
  <si>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</si>
  <si>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</si>
  <si>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</si>
  <si>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</si>
  <si>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</si>
  <si>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</si>
  <si>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</si>
  <si>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</si>
  <si>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</si>
  <si>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</si>
  <si>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</si>
  <si>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</si>
  <si>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</si>
  <si>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</si>
  <si>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</si>
  <si>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</si>
  <si>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</si>
  <si>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</si>
  <si>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</si>
  <si>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</si>
  <si>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</si>
  <si>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</si>
  <si>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</si>
  <si>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</si>
  <si>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</si>
  <si>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</si>
  <si>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</si>
  <si>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</si>
  <si>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</si>
  <si>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</si>
  <si>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</si>
  <si>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</si>
  <si>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</si>
  <si>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</si>
  <si>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</si>
  <si>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</si>
  <si>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</si>
  <si>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</si>
  <si>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</si>
  <si>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</si>
  <si>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</si>
  <si>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</si>
  <si>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</si>
  <si>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</si>
  <si>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</si>
  <si>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</si>
  <si>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</si>
  <si>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</si>
  <si>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</si>
  <si>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</si>
  <si>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</si>
  <si>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</si>
  <si>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</si>
  <si>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</si>
  <si>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</si>
  <si>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</si>
  <si>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</si>
  <si>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</si>
  <si>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</si>
  <si>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</si>
  <si>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</si>
  <si>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</si>
  <si>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</si>
  <si>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</si>
  <si>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</si>
  <si>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</si>
  <si>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</si>
  <si>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</si>
  <si>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</si>
  <si>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</si>
  <si>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</si>
  <si>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</si>
  <si>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</si>
  <si>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</si>
  <si>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</si>
  <si>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</si>
  <si>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</si>
  <si>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</si>
  <si>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</si>
  <si>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</si>
  <si>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</si>
  <si>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</si>
  <si>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</si>
  <si>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</si>
  <si>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</si>
  <si>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</si>
  <si>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</si>
  <si>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</si>
  <si>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</si>
  <si>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</si>
  <si>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</si>
  <si>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</si>
  <si>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</si>
  <si>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</si>
  <si>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</si>
  <si>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</si>
  <si>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</si>
  <si>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</si>
  <si>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</si>
  <si>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</si>
  <si>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</si>
  <si>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</si>
  <si>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</si>
  <si>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</si>
  <si>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</si>
  <si>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</si>
  <si>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</si>
  <si>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</si>
  <si>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</si>
  <si>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</si>
  <si>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</si>
  <si>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</si>
  <si>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</si>
  <si>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</si>
  <si>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</si>
  <si>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</si>
  <si>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</si>
  <si>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</si>
  <si>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</si>
  <si>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</si>
  <si>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</si>
  <si>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</si>
  <si>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</si>
  <si>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</si>
  <si>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</si>
  <si>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</si>
  <si>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</si>
  <si>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</si>
  <si>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</si>
  <si>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</si>
  <si>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</si>
  <si>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</si>
  <si>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</si>
  <si>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</si>
  <si>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</si>
  <si>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</si>
  <si>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</si>
  <si>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</si>
  <si>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</si>
  <si>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</si>
  <si>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</si>
  <si>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</si>
  <si>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</si>
  <si>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</si>
  <si>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</si>
  <si>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</si>
  <si>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</si>
  <si>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</si>
  <si>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</si>
  <si>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</si>
  <si>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</si>
  <si>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</si>
  <si>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</si>
  <si>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</si>
  <si>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</si>
  <si>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</si>
  <si>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</si>
  <si>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</si>
  <si>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</si>
  <si>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</si>
  <si>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</si>
  <si>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</si>
  <si>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</si>
  <si>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</si>
  <si>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</si>
  <si>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</si>
  <si>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</si>
  <si>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</si>
  <si>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</si>
  <si>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</si>
  <si>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</si>
  <si>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</si>
  <si>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</si>
  <si>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</si>
  <si>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</si>
  <si>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</si>
  <si>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</si>
  <si>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</si>
  <si>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</si>
  <si>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</si>
  <si>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</si>
  <si>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</si>
  <si>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</si>
  <si>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</si>
  <si>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</si>
  <si>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</si>
  <si>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</si>
  <si>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</si>
  <si>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</si>
  <si>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</si>
  <si>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</si>
  <si>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</si>
  <si>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</si>
  <si>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</si>
  <si>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</si>
  <si>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</si>
  <si>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</si>
  <si>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</si>
  <si>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</si>
  <si>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</si>
  <si>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</si>
  <si>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</si>
  <si>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</si>
  <si>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</si>
  <si>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</si>
  <si>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</si>
  <si>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</si>
  <si>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</si>
  <si>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</si>
  <si>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</si>
  <si>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</si>
  <si>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</si>
  <si>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</si>
  <si>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</si>
  <si>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</si>
  <si>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</si>
  <si>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</si>
  <si>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</si>
  <si>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</si>
  <si>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</si>
  <si>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</si>
  <si>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</si>
  <si>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</si>
  <si>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</si>
  <si>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</si>
  <si>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</si>
  <si>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</si>
  <si>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</si>
  <si>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</si>
  <si>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</si>
  <si>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</si>
  <si>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</si>
  <si>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</si>
  <si>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</si>
  <si>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</si>
  <si>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</si>
  <si>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</si>
  <si>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</si>
  <si>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</si>
  <si>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</si>
  <si>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</si>
  <si>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</si>
  <si>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</si>
  <si>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</si>
  <si>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</si>
  <si>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</si>
  <si>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</si>
  <si>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</si>
  <si>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</si>
  <si>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</si>
  <si>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</si>
  <si>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</si>
  <si>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</si>
  <si>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</si>
  <si>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</si>
  <si>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</si>
  <si>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</si>
  <si>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</si>
  <si>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</si>
  <si>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</si>
  <si>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</si>
  <si>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</si>
  <si>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</si>
  <si>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</si>
  <si>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</si>
  <si>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</si>
  <si>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</si>
  <si>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</si>
  <si>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</si>
  <si>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</si>
  <si>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</si>
  <si>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</si>
  <si>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</si>
  <si>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</si>
  <si>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</si>
  <si>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</si>
  <si>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</si>
  <si>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</si>
  <si>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</si>
  <si>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</si>
  <si>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</si>
  <si>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</si>
  <si>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</si>
  <si>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</si>
  <si>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</si>
  <si>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</si>
  <si>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</si>
  <si>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</si>
  <si>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</si>
  <si>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</si>
  <si>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</si>
  <si>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</si>
  <si>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</si>
  <si>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</si>
  <si>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</si>
  <si>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</si>
  <si>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</si>
  <si>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</si>
  <si>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</si>
  <si>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</si>
  <si>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</si>
  <si>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</si>
  <si>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</si>
  <si>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</si>
  <si>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</si>
  <si>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</si>
  <si>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</si>
  <si>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</si>
  <si>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</si>
  <si>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</si>
  <si>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</si>
  <si>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</si>
  <si>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</si>
  <si>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</si>
  <si>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</si>
  <si>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</si>
  <si>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</si>
  <si>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</si>
  <si>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</si>
  <si>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</si>
  <si>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</si>
  <si>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</si>
  <si>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</si>
  <si>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</si>
  <si>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</si>
  <si>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</si>
  <si>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</si>
  <si>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</si>
  <si>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</si>
  <si>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</si>
  <si>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</si>
  <si>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</si>
  <si>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</si>
  <si>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</si>
  <si>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</si>
  <si>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</si>
  <si>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</si>
  <si>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</si>
  <si>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</si>
  <si>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</si>
  <si>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</si>
  <si>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</si>
  <si>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</si>
  <si>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</si>
  <si>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</si>
  <si>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</si>
  <si>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</si>
  <si>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</si>
  <si>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</si>
  <si>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</si>
  <si>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</si>
  <si>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</si>
  <si>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</si>
  <si>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</si>
  <si>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</si>
  <si>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</si>
  <si>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</si>
  <si>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</si>
  <si>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</si>
  <si>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</si>
  <si>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</si>
  <si>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</si>
  <si>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</si>
  <si>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</si>
  <si>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</si>
  <si>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</si>
  <si>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</si>
  <si>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</si>
  <si>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</si>
  <si>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</si>
  <si>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</si>
  <si>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</si>
  <si>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</si>
  <si>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</si>
  <si>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</si>
  <si>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</si>
  <si>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</si>
  <si>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</si>
  <si>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</si>
  <si>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</si>
  <si>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</si>
  <si>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</si>
  <si>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</si>
  <si>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</si>
  <si>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</si>
  <si>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</si>
  <si>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</si>
  <si>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</si>
  <si>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</si>
  <si>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</si>
  <si>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</si>
  <si>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</si>
  <si>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</si>
  <si>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</si>
  <si>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</si>
  <si>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</si>
  <si>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</si>
  <si>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</si>
  <si>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</si>
  <si>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</si>
  <si>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</si>
  <si>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</si>
  <si>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</si>
  <si>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</si>
  <si>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</si>
  <si>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</si>
  <si>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</si>
  <si>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</si>
  <si>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</si>
  <si>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</si>
  <si>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</si>
  <si>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</si>
  <si>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</si>
  <si>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</si>
  <si>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</si>
  <si>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</si>
  <si>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</si>
  <si>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</si>
  <si>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</si>
  <si>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</si>
  <si>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</si>
  <si>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</si>
  <si>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</si>
  <si>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</si>
  <si>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</si>
  <si>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</si>
  <si>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</si>
  <si>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</si>
  <si>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</si>
  <si>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</si>
  <si>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</si>
  <si>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</si>
  <si>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</si>
  <si>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</si>
  <si>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</si>
  <si>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</si>
  <si>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</si>
  <si>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</si>
  <si>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</si>
  <si>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</si>
  <si>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</si>
  <si>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</si>
  <si>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</si>
  <si>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</si>
  <si>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</si>
  <si>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</si>
  <si>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</si>
  <si>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</si>
  <si>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</si>
  <si>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</si>
  <si>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</si>
  <si>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</si>
  <si>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</si>
  <si>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</si>
  <si>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</si>
  <si>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</si>
  <si>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</si>
  <si>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</si>
  <si>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</si>
  <si>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</si>
  <si>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</si>
  <si>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</si>
  <si>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</si>
  <si>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</si>
  <si>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</si>
  <si>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</si>
  <si>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</si>
  <si>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</si>
  <si>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</si>
  <si>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</si>
  <si>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</si>
  <si>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</si>
  <si>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</si>
  <si>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</si>
  <si>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</si>
  <si>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</si>
  <si>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</si>
  <si>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</si>
  <si>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</si>
  <si>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</si>
  <si>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</si>
  <si>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</si>
  <si>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</si>
  <si>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</si>
  <si>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</si>
  <si>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</si>
  <si>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</si>
  <si>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</si>
  <si>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</si>
  <si>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</si>
  <si>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</si>
  <si>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</si>
  <si>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</si>
  <si>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</si>
  <si>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</si>
  <si>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</si>
  <si>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</si>
  <si>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</si>
  <si>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</si>
  <si>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</si>
  <si>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</si>
  <si>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</si>
  <si>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</si>
  <si>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</si>
  <si>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</si>
  <si>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</si>
  <si>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</si>
  <si>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</si>
  <si>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</si>
  <si>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</si>
  <si>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</si>
  <si>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</si>
  <si>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</si>
  <si>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</si>
  <si>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</si>
  <si>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</si>
  <si>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</si>
  <si>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</si>
  <si>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</si>
  <si>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</si>
  <si>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</si>
  <si>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</si>
  <si>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</si>
  <si>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</si>
  <si>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</si>
  <si>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</si>
  <si>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</si>
  <si>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</si>
  <si>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</si>
  <si>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</si>
  <si>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</si>
  <si>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</si>
  <si>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</si>
  <si>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</si>
  <si>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</si>
  <si>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</si>
  <si>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</si>
  <si>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</si>
  <si>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</si>
  <si>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</si>
  <si>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</si>
  <si>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</si>
  <si>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</si>
  <si>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</si>
  <si>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</si>
  <si>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</si>
  <si>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</si>
  <si>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</si>
  <si>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</si>
  <si>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</si>
  <si>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</si>
  <si>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</si>
  <si>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</si>
  <si>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</si>
  <si>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</si>
  <si>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</si>
  <si>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</si>
  <si>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</si>
  <si>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</si>
  <si>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</si>
  <si>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</si>
  <si>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</si>
  <si>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</si>
  <si>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</si>
  <si>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</si>
  <si>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</si>
  <si>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</si>
  <si>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</si>
  <si>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</si>
  <si>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</si>
  <si>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</si>
  <si>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</si>
  <si>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</si>
  <si>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</si>
  <si>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</si>
  <si>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</si>
  <si>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</si>
  <si>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</si>
  <si>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</si>
  <si>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</si>
  <si>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</si>
  <si>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</si>
  <si>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</si>
  <si>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</si>
  <si>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</si>
  <si>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</si>
  <si>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</si>
  <si>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</si>
  <si>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</si>
  <si>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</si>
  <si>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</si>
  <si>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</si>
  <si>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</si>
  <si>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</si>
  <si>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</si>
  <si>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</si>
  <si>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</si>
  <si>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</si>
  <si>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</si>
  <si>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</si>
  <si>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</si>
  <si>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</si>
  <si>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</si>
  <si>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</si>
  <si>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</si>
  <si>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</si>
  <si>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</si>
  <si>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</si>
  <si>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</si>
  <si>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</si>
  <si>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</si>
  <si>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</si>
  <si>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</si>
  <si>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</si>
  <si>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</si>
  <si>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</si>
  <si>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</si>
  <si>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</si>
  <si>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</si>
  <si>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</si>
  <si>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</si>
  <si>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</si>
  <si>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</si>
  <si>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</si>
  <si>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</si>
  <si>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</si>
  <si>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</si>
  <si>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</si>
  <si>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</si>
  <si>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</si>
  <si>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</si>
  <si>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</si>
  <si>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</si>
  <si>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</si>
  <si>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</si>
  <si>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</si>
  <si>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</si>
  <si>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</si>
  <si>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</si>
  <si>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</si>
  <si>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</si>
  <si>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</si>
  <si>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</si>
  <si>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</si>
  <si>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</si>
  <si>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</si>
  <si>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</si>
  <si>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</si>
  <si>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</si>
  <si>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</si>
  <si>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</si>
  <si>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</si>
  <si>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</si>
  <si>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</si>
  <si>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</si>
  <si>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</si>
  <si>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</si>
  <si>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</si>
  <si>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</si>
  <si>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</si>
  <si>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</si>
  <si>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</si>
  <si>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</si>
  <si>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</si>
  <si>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</si>
  <si>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</si>
  <si>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</si>
  <si>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</si>
  <si>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</si>
  <si>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</si>
  <si>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</si>
  <si>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</si>
  <si>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</si>
  <si>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</si>
  <si>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</si>
  <si>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</si>
  <si>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</si>
  <si>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</si>
  <si>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</si>
  <si>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</si>
  <si>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</si>
  <si>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</si>
  <si>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</si>
  <si>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</si>
  <si>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</si>
  <si>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</si>
  <si>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</si>
  <si>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</si>
  <si>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</si>
  <si>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</si>
  <si>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</si>
  <si>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</si>
  <si>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</si>
  <si>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</si>
  <si>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</si>
  <si>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</si>
  <si>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</si>
  <si>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</si>
  <si>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</si>
  <si>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</si>
  <si>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</si>
  <si>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</si>
  <si>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</si>
  <si>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</si>
  <si>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</si>
  <si>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</si>
  <si>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</si>
  <si>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</si>
  <si>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</si>
  <si>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</si>
  <si>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</si>
  <si>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</si>
  <si>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</si>
  <si>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</si>
  <si>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</si>
  <si>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</si>
  <si>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</si>
  <si>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</si>
  <si>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</si>
  <si>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</si>
  <si>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</si>
  <si>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</si>
  <si>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</si>
  <si>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</si>
  <si>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</si>
  <si>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</si>
  <si>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</si>
  <si>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</si>
  <si>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</si>
  <si>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</si>
  <si>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</si>
  <si>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</si>
  <si>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</si>
  <si>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</si>
  <si>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</si>
  <si>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</si>
  <si>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</si>
  <si>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</si>
  <si>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</si>
  <si>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</si>
  <si>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</si>
  <si>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</si>
  <si>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</si>
  <si>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</si>
  <si>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</si>
  <si>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</si>
  <si>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</si>
  <si>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</si>
  <si>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</si>
  <si>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</si>
  <si>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</si>
  <si>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</si>
  <si>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</si>
  <si>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</si>
  <si>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</si>
  <si>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</si>
  <si>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</si>
  <si>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</si>
  <si>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</si>
  <si>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</si>
  <si>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</si>
  <si>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</si>
  <si>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</si>
  <si>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</si>
  <si>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</si>
  <si>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</si>
  <si>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</si>
  <si>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</si>
  <si>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</si>
  <si>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</si>
  <si>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</si>
  <si>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</si>
  <si>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</si>
  <si>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</si>
  <si>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</si>
  <si>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</si>
  <si>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</si>
  <si>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</si>
  <si>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</si>
  <si>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</si>
  <si>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</si>
  <si>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</si>
  <si>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</si>
  <si>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</si>
  <si>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</si>
  <si>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</si>
  <si>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</si>
  <si>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</si>
  <si>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</si>
  <si>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</si>
  <si>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</si>
  <si>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</si>
  <si>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</si>
  <si>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</si>
  <si>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</si>
  <si>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</si>
  <si>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</si>
  <si>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</si>
  <si>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</si>
  <si>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</si>
  <si>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</si>
  <si>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</si>
  <si>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</si>
  <si>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</si>
  <si>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</si>
  <si>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</si>
  <si>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</si>
  <si>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</si>
  <si>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</si>
  <si>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</si>
  <si>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</si>
  <si>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</si>
  <si>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</si>
  <si>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</si>
  <si>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</si>
  <si>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</si>
  <si>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</si>
  <si>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</si>
  <si>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</si>
  <si>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</si>
  <si>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</si>
  <si>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</si>
  <si>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</si>
  <si>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</si>
  <si>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</si>
  <si>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</si>
  <si>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</si>
  <si>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</si>
  <si>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</si>
  <si>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</si>
  <si>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</si>
  <si>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</si>
  <si>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</si>
  <si>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</si>
  <si>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</si>
  <si>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</si>
  <si>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</si>
  <si>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</si>
  <si>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</si>
  <si>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</si>
  <si>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</si>
  <si>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</si>
  <si>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</si>
  <si>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</si>
  <si>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</si>
  <si>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</si>
  <si>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</si>
  <si>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</si>
  <si>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</si>
  <si>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</si>
  <si>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</si>
  <si>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</si>
  <si>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</si>
  <si>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</si>
  <si>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</si>
  <si>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</si>
  <si>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</si>
  <si>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</si>
  <si>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</si>
  <si>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</si>
  <si>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</si>
  <si>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</si>
  <si>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</si>
  <si>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</si>
  <si>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</si>
  <si>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</si>
  <si>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</si>
  <si>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</si>
  <si>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</si>
  <si>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</si>
  <si>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</si>
  <si>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</si>
  <si>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</si>
  <si>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</si>
  <si>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</si>
  <si>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</si>
  <si>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</si>
  <si>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</si>
  <si>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</si>
  <si>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</si>
  <si>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</si>
  <si>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</si>
  <si>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</si>
  <si>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</si>
  <si>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</si>
  <si>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</si>
  <si>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</si>
  <si>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</si>
  <si>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</si>
  <si>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</si>
  <si>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</si>
  <si>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</si>
  <si>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</si>
  <si>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</si>
  <si>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</si>
  <si>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</si>
  <si>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</si>
  <si>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</si>
  <si>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</si>
  <si>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</si>
  <si>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</si>
  <si>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</si>
  <si>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</si>
  <si>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</si>
  <si>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</si>
  <si>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</si>
  <si>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</si>
  <si>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</si>
  <si>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</si>
  <si>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</si>
  <si>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</si>
  <si>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</si>
  <si>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</si>
  <si>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</si>
  <si>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</si>
  <si>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</si>
  <si>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</si>
  <si>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</si>
  <si>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</si>
  <si>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</si>
  <si>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</si>
  <si>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</si>
  <si>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</si>
  <si>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</si>
  <si>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</si>
  <si>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</si>
  <si>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</si>
  <si>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</si>
  <si>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</si>
  <si>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</si>
  <si>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</si>
  <si>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</si>
  <si>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</si>
  <si>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</si>
  <si>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</si>
  <si>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</si>
  <si>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</si>
  <si>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</si>
  <si>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</si>
  <si>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</si>
  <si>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</si>
  <si>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</si>
  <si>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</si>
  <si>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</si>
  <si>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</si>
  <si>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</si>
  <si>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</si>
  <si>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</si>
  <si>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</si>
  <si>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</si>
  <si>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</si>
  <si>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</si>
  <si>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</si>
  <si>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</si>
  <si>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</si>
  <si>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</si>
  <si>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</si>
  <si>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</si>
  <si>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</si>
  <si>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</si>
  <si>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</si>
  <si>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</si>
  <si>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</si>
  <si>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</si>
  <si>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</si>
  <si>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</si>
  <si>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</si>
  <si>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</si>
  <si>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</si>
  <si>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</si>
  <si>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</si>
  <si>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</si>
  <si>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</si>
  <si>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</si>
  <si>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</si>
  <si>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</si>
  <si>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</si>
  <si>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</si>
  <si>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</si>
  <si>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</si>
  <si>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</si>
  <si>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</si>
  <si>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</si>
  <si>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</si>
  <si>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</si>
  <si>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</si>
  <si>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</si>
  <si>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</si>
  <si>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</si>
  <si>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</si>
  <si>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</si>
  <si>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</si>
  <si>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</si>
  <si>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</si>
  <si>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</si>
  <si>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</si>
  <si>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</si>
  <si>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</si>
  <si>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</si>
  <si>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</si>
  <si>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</si>
  <si>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</si>
  <si>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</si>
  <si>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</si>
  <si>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</si>
  <si>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</si>
  <si>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</si>
  <si>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</si>
  <si>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</si>
  <si>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</si>
  <si>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</si>
  <si>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</si>
  <si>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</si>
  <si>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</si>
  <si>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</si>
  <si>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</si>
  <si>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</si>
  <si>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</si>
  <si>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</si>
  <si>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</si>
  <si>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</si>
  <si>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</si>
  <si>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</si>
  <si>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</si>
  <si>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</si>
  <si>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</si>
  <si>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</si>
  <si>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</si>
  <si>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</si>
  <si>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</si>
  <si>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</si>
  <si>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</si>
  <si>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</si>
  <si>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</si>
  <si>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</si>
  <si>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</si>
  <si>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</si>
  <si>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</si>
  <si>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</si>
  <si>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</si>
  <si>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</si>
  <si>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</si>
  <si>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</si>
  <si>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</si>
  <si>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</si>
  <si>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</si>
  <si>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</si>
  <si>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</si>
  <si>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</si>
  <si>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</si>
  <si>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</si>
  <si>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</si>
  <si>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</si>
  <si>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</si>
  <si>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</si>
  <si>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</si>
  <si>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</si>
  <si>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</si>
  <si>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</si>
  <si>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</si>
  <si>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</si>
  <si>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</si>
  <si>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</si>
  <si>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</si>
  <si>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</si>
  <si>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</si>
  <si>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</si>
  <si>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</si>
  <si>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</si>
  <si>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</si>
  <si>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</si>
  <si>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</si>
  <si>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</si>
  <si>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</si>
  <si>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</si>
  <si>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</si>
  <si>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</si>
  <si>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</si>
  <si>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</si>
  <si>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</si>
  <si>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</si>
  <si>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</si>
  <si>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</si>
  <si>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</si>
  <si>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</si>
  <si>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</si>
  <si>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</si>
  <si>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</si>
  <si>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</si>
  <si>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</si>
  <si>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</si>
  <si>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</si>
  <si>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</si>
  <si>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</si>
  <si>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</si>
  <si>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</si>
  <si>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</si>
  <si>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</si>
  <si>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</si>
  <si>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</si>
  <si>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</si>
  <si>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</si>
  <si>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</si>
  <si>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</si>
  <si>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</si>
  <si>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</si>
  <si>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</si>
  <si>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</si>
  <si>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</si>
  <si>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</si>
  <si>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</si>
  <si>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</si>
  <si>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</si>
  <si>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</si>
  <si>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</si>
  <si>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</si>
  <si>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</si>
  <si>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</si>
  <si>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</si>
  <si>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</si>
  <si>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</si>
  <si>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</si>
  <si>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</si>
  <si>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</si>
  <si>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</si>
  <si>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</si>
  <si>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</si>
  <si>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</si>
  <si>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</si>
  <si>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</si>
  <si>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</si>
  <si>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</si>
  <si>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</si>
  <si>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</si>
  <si>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</si>
  <si>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</si>
  <si>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</si>
  <si>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</si>
  <si>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</si>
  <si>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</si>
  <si>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</si>
  <si>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</si>
  <si>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</si>
  <si>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</si>
  <si>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</si>
  <si>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</si>
  <si>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</si>
  <si>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</si>
  <si>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</si>
  <si>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</si>
  <si>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</si>
  <si>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</si>
  <si>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</si>
  <si>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</si>
  <si>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</si>
  <si>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</si>
  <si>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</si>
  <si>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</si>
  <si>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</si>
  <si>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</si>
  <si>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</si>
  <si>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</si>
  <si>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</si>
  <si>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</si>
  <si>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</si>
  <si>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</si>
  <si>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</si>
  <si>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</si>
  <si>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</si>
  <si>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</si>
  <si>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</si>
  <si>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</si>
  <si>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</si>
  <si>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</si>
  <si>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</si>
  <si>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</si>
  <si>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</si>
  <si>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</si>
  <si>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</si>
  <si>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</si>
  <si>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</si>
  <si>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</si>
  <si>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</si>
  <si>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</si>
  <si>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</si>
  <si>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</si>
  <si>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</si>
  <si>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</si>
  <si>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</si>
  <si>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</si>
  <si>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</si>
  <si>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</si>
  <si>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</si>
  <si>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</si>
  <si>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</si>
  <si>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</si>
  <si>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</si>
  <si>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</si>
  <si>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</si>
  <si>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</si>
  <si>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</si>
  <si>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</si>
  <si>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</si>
  <si>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</si>
  <si>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</si>
  <si>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</si>
  <si>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</si>
  <si>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</si>
  <si>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</si>
  <si>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</si>
  <si>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</si>
  <si>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</si>
  <si>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</si>
  <si>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</si>
  <si>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</si>
  <si>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</si>
  <si>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</si>
  <si>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</si>
  <si>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</si>
  <si>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</si>
  <si>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</si>
  <si>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</si>
  <si>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</si>
  <si>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</si>
  <si>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</si>
  <si>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</si>
  <si>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</si>
  <si>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</si>
  <si>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</si>
  <si>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</si>
  <si>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</si>
  <si>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</si>
  <si>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</si>
  <si>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</si>
  <si>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</si>
  <si>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</si>
  <si>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</si>
  <si>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</si>
  <si>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</si>
  <si>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</si>
  <si>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</si>
  <si>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</si>
  <si>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</si>
  <si>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</si>
  <si>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</si>
  <si>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</si>
  <si>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</si>
  <si>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</si>
  <si>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</si>
  <si>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</si>
  <si>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</si>
  <si>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</si>
  <si>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</si>
  <si>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</si>
  <si>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</si>
  <si>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</si>
  <si>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</si>
  <si>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</si>
  <si>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</si>
  <si>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</si>
  <si>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</si>
  <si>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</si>
  <si>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</si>
  <si>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</si>
  <si>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</si>
  <si>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</si>
  <si>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</si>
  <si>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</si>
  <si>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</si>
  <si>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</si>
  <si>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</si>
  <si>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</si>
  <si>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</si>
  <si>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</si>
  <si>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</si>
  <si>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</si>
  <si>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</si>
  <si>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</si>
  <si>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</si>
  <si>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</si>
  <si>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</si>
  <si>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</si>
  <si>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</si>
  <si>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</si>
  <si>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</si>
  <si>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</si>
  <si>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</si>
  <si>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</si>
  <si>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</si>
  <si>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</si>
  <si>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</si>
  <si>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</si>
  <si>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</si>
  <si>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</si>
  <si>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</si>
  <si>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</si>
  <si>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</si>
  <si>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</si>
  <si>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</si>
  <si>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</si>
  <si>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</si>
  <si>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</si>
  <si>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</si>
  <si>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</si>
  <si>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</si>
  <si>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</si>
  <si>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</si>
  <si>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</si>
  <si>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</si>
  <si>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</si>
  <si>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</si>
  <si>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</si>
  <si>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</si>
  <si>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</si>
  <si>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</si>
  <si>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</si>
  <si>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</si>
  <si>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</si>
  <si>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</si>
  <si>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</si>
  <si>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</si>
  <si>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</si>
  <si>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</si>
  <si>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</si>
  <si>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</si>
  <si>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</si>
  <si>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</si>
  <si>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</si>
  <si>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</si>
  <si>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</si>
  <si>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</si>
  <si>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</si>
  <si>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</si>
  <si>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</si>
  <si>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</si>
  <si>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</si>
  <si>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</si>
  <si>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</si>
  <si>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</si>
  <si>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</si>
  <si>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</si>
  <si>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</si>
  <si>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</si>
  <si>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</si>
  <si>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</si>
  <si>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</si>
  <si>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</si>
  <si>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</si>
  <si>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</si>
  <si>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</si>
  <si>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</si>
  <si>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</si>
  <si>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</si>
  <si>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</si>
  <si>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</si>
  <si>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</si>
  <si>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</si>
  <si>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</si>
  <si>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</si>
  <si>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</si>
  <si>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</si>
  <si>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</si>
  <si>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</si>
  <si>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</si>
  <si>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</si>
  <si>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</si>
  <si>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</si>
  <si>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</si>
  <si>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</si>
  <si>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</si>
  <si>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</si>
  <si>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</si>
  <si>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</si>
  <si>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</si>
  <si>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</si>
  <si>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</si>
  <si>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</si>
  <si>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</si>
  <si>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</si>
  <si>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</si>
  <si>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</si>
  <si>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</si>
  <si>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</si>
  <si>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</si>
  <si>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</si>
  <si>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</si>
  <si>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</si>
  <si>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</si>
  <si>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</si>
  <si>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</si>
  <si>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</si>
  <si>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</si>
  <si>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</si>
  <si>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</si>
  <si>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</si>
  <si>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</si>
  <si>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</si>
  <si>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</si>
  <si>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</si>
  <si>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</si>
  <si>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</si>
  <si>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</si>
  <si>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</si>
  <si>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</si>
  <si>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</si>
  <si>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</si>
  <si>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</si>
  <si>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</si>
  <si>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</si>
  <si>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</si>
  <si>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</si>
  <si>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</si>
  <si>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</si>
  <si>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</si>
  <si>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</si>
  <si>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</si>
  <si>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</si>
  <si>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</si>
  <si>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</si>
  <si>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</si>
  <si>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</si>
  <si>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</si>
  <si>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</si>
  <si>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</si>
  <si>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</si>
  <si>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</si>
  <si>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</si>
  <si>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</si>
  <si>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</si>
  <si>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</si>
  <si>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</si>
  <si>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</si>
  <si>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</si>
  <si>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</si>
  <si>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</si>
  <si>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</si>
  <si>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</si>
  <si>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</si>
  <si>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</si>
  <si>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</si>
  <si>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</si>
  <si>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</si>
  <si>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</si>
  <si>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</si>
  <si>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</si>
  <si>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</si>
  <si>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</si>
  <si>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</si>
  <si>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</si>
  <si>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</si>
  <si>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</si>
  <si>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</si>
  <si>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</si>
  <si>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</si>
  <si>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</si>
  <si>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</si>
  <si>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</si>
  <si>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</si>
  <si>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</si>
  <si>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</si>
  <si>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</si>
  <si>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</si>
  <si>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</si>
  <si>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</si>
  <si>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</si>
  <si>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</si>
  <si>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</si>
  <si>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</si>
  <si>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</si>
  <si>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</si>
  <si>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</si>
  <si>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</si>
  <si>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</si>
  <si>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</si>
  <si>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</si>
  <si>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</si>
  <si>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</si>
  <si>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</si>
  <si>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</si>
  <si>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</si>
  <si>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</si>
  <si>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</si>
  <si>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</si>
  <si>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</si>
  <si>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</si>
  <si>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</si>
  <si>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</si>
  <si>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</si>
  <si>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</si>
  <si>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</si>
  <si>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</si>
  <si>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</si>
  <si>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</si>
  <si>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</si>
  <si>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</si>
  <si>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</si>
  <si>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</si>
  <si>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</si>
  <si>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</si>
  <si>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</si>
  <si>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</si>
  <si>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</si>
  <si>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</si>
  <si>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</si>
  <si>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</si>
  <si>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</si>
  <si>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</si>
  <si>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</si>
  <si>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</si>
  <si>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</si>
  <si>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</si>
  <si>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</si>
  <si>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</si>
  <si>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</si>
  <si>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</si>
  <si>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</si>
  <si>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</si>
  <si>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</si>
  <si>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</si>
  <si>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</si>
  <si>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</si>
  <si>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</si>
  <si>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</si>
  <si>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</si>
  <si>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</si>
  <si>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</si>
  <si>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</si>
  <si>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</si>
  <si>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</si>
  <si>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</si>
  <si>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</si>
  <si>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</si>
  <si>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</si>
  <si>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</si>
  <si>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</si>
  <si>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</si>
  <si>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</si>
  <si>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</si>
  <si>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</si>
  <si>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</si>
  <si>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</si>
  <si>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</si>
  <si>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</si>
  <si>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</si>
  <si>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</si>
  <si>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</si>
  <si>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</si>
  <si>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</si>
  <si>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</si>
  <si>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</si>
  <si>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</si>
  <si>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</si>
  <si>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</si>
  <si>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</si>
  <si>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</si>
  <si>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</si>
  <si>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</si>
  <si>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</si>
  <si>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</si>
  <si>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</si>
  <si>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</si>
  <si>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</si>
  <si>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</si>
  <si>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</si>
  <si>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</si>
  <si>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</si>
  <si>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</si>
  <si>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</si>
  <si>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</si>
  <si>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</si>
  <si>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</si>
  <si>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</si>
  <si>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</si>
  <si>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</si>
  <si>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</si>
  <si>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</si>
  <si>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</si>
  <si>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</si>
  <si>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</si>
  <si>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</si>
  <si>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</si>
  <si>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</si>
  <si>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</si>
  <si>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</si>
  <si>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</si>
  <si>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</si>
  <si>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</si>
  <si>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</si>
  <si>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</si>
  <si>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</si>
  <si>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</si>
  <si>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</si>
  <si>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</si>
  <si>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</si>
  <si>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</si>
  <si>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</si>
  <si>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</si>
  <si>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</si>
  <si>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</si>
  <si>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</si>
  <si>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</si>
  <si>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</si>
  <si>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</si>
  <si>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</si>
  <si>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</si>
  <si>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</si>
  <si>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</si>
  <si>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</si>
  <si>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</si>
  <si>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</si>
  <si>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</si>
  <si>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</si>
  <si>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</si>
  <si>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</si>
  <si>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</si>
  <si>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</si>
  <si>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</si>
  <si>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</si>
  <si>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</si>
  <si>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</si>
  <si>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</si>
  <si>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</si>
  <si>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</si>
  <si>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</si>
  <si>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</si>
  <si>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</si>
  <si>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</si>
  <si>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</si>
  <si>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</si>
  <si>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</si>
  <si>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</si>
  <si>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</si>
  <si>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</si>
  <si>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</si>
  <si>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</si>
  <si>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</si>
  <si>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</si>
  <si>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</si>
  <si>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</si>
  <si>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</si>
  <si>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</si>
  <si>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</si>
  <si>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</si>
  <si>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</si>
  <si>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</si>
  <si>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</si>
  <si>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</si>
  <si>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</si>
  <si>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</si>
  <si>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</si>
  <si>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</si>
  <si>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</si>
  <si>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</si>
  <si>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</si>
  <si>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</si>
  <si>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</si>
  <si>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</si>
  <si>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</si>
  <si>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</si>
  <si>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</si>
  <si>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</si>
  <si>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</si>
  <si>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</si>
  <si>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</si>
  <si>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</si>
  <si>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</si>
  <si>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</si>
  <si>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</si>
  <si>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</si>
  <si>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</si>
  <si>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</si>
  <si>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</si>
  <si>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</si>
  <si>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</si>
  <si>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</si>
  <si>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</si>
  <si>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</si>
  <si>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</si>
  <si>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</si>
  <si>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</si>
  <si>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</si>
  <si>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</si>
  <si>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</si>
  <si>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</si>
  <si>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</si>
  <si>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</si>
  <si>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</si>
  <si>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</si>
  <si>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</si>
  <si>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</si>
  <si>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</si>
  <si>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</si>
  <si>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</si>
  <si>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</si>
  <si>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</si>
  <si>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</si>
  <si>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</si>
  <si>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</si>
  <si>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</si>
  <si>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</si>
  <si>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</si>
  <si>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</si>
  <si>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</si>
  <si>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</si>
  <si>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</si>
  <si>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</si>
  <si>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</si>
  <si>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</si>
  <si>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</si>
  <si>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</si>
  <si>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</si>
  <si>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</si>
  <si>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</si>
  <si>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</si>
  <si>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</si>
  <si>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</si>
  <si>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</si>
  <si>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</si>
  <si>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</si>
  <si>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</si>
  <si>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</si>
  <si>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</si>
  <si>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</si>
  <si>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</si>
  <si>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</si>
  <si>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</si>
  <si>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</si>
  <si>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</si>
  <si>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</si>
  <si>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</si>
  <si>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</si>
  <si>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</si>
  <si>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</si>
  <si>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</si>
  <si>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</si>
  <si>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</si>
  <si>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</si>
  <si>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</si>
  <si>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</si>
  <si>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</si>
  <si>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</si>
  <si>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</si>
  <si>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</si>
  <si>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</si>
  <si>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</si>
  <si>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</si>
  <si>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</si>
  <si>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</si>
  <si>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</si>
  <si>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</si>
  <si>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</si>
  <si>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</si>
  <si>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</si>
  <si>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</si>
  <si>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</si>
  <si>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</si>
  <si>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</si>
  <si>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</si>
  <si>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</si>
  <si>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</si>
  <si>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</si>
  <si>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</si>
  <si>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</si>
  <si>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</si>
  <si>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</si>
  <si>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</si>
  <si>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</si>
  <si>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</si>
  <si>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</si>
  <si>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</si>
  <si>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</si>
  <si>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</si>
  <si>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</si>
  <si>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</si>
  <si>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</si>
  <si>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</si>
  <si>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</si>
  <si>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</si>
  <si>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</si>
  <si>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</si>
  <si>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</si>
  <si>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</si>
  <si>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</si>
  <si>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</si>
  <si>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</si>
  <si>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</si>
  <si>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</si>
  <si>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</si>
  <si>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</si>
  <si>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</si>
  <si>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</si>
  <si>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</si>
  <si>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</si>
  <si>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</si>
  <si>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</si>
  <si>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</si>
  <si>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</si>
  <si>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</si>
  <si>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</si>
  <si>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</si>
  <si>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</si>
  <si>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</si>
  <si>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</si>
  <si>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</si>
  <si>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</si>
  <si>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</si>
  <si>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</si>
  <si>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</si>
  <si>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</si>
  <si>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</si>
  <si>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</si>
  <si>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</si>
  <si>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</si>
  <si>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</si>
  <si>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</si>
  <si>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</si>
  <si>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</si>
  <si>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</si>
  <si>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</si>
  <si>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</si>
  <si>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</si>
  <si>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</si>
  <si>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</si>
  <si>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</si>
  <si>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</si>
  <si>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</si>
  <si>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</si>
  <si>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</si>
  <si>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</si>
  <si>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</si>
  <si>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</si>
  <si>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</si>
  <si>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</si>
  <si>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</si>
  <si>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</si>
  <si>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</si>
  <si>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</si>
  <si>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</si>
  <si>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</si>
  <si>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</si>
  <si>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</si>
  <si>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</si>
  <si>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</si>
  <si>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</si>
  <si>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</si>
  <si>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</si>
  <si>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</si>
  <si>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</si>
  <si>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</si>
  <si>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</si>
  <si>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</si>
  <si>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</si>
  <si>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</si>
  <si>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</si>
  <si>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</si>
  <si>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</si>
  <si>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</si>
  <si>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</si>
  <si>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</si>
  <si>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</si>
  <si>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</si>
  <si>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</si>
  <si>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</si>
  <si>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</si>
  <si>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</si>
  <si>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</si>
  <si>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</si>
  <si>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</si>
  <si>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</si>
  <si>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</si>
  <si>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</si>
  <si>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</si>
  <si>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</si>
  <si>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</si>
  <si>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</si>
  <si>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</si>
  <si>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</si>
  <si>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</si>
  <si>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</si>
  <si>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</si>
  <si>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</si>
  <si>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</si>
  <si>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</si>
  <si>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</si>
  <si>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</si>
  <si>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</si>
  <si>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</si>
  <si>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</si>
  <si>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</si>
  <si>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</si>
  <si>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</si>
  <si>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</si>
  <si>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</si>
  <si>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</si>
  <si>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</si>
  <si>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</si>
  <si>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</si>
  <si>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</si>
  <si>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</si>
  <si>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</si>
  <si>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</si>
  <si>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</si>
  <si>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</si>
  <si>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</si>
  <si>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</si>
  <si>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</si>
  <si>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</si>
  <si>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</si>
  <si>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</si>
  <si>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</si>
  <si>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</si>
  <si>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</si>
  <si>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</si>
  <si>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</si>
  <si>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</si>
  <si>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</si>
  <si>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</si>
  <si>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</si>
  <si>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</si>
  <si>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</si>
  <si>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</si>
  <si>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</si>
  <si>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</si>
  <si>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</si>
  <si>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</si>
  <si>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</si>
  <si>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</si>
  <si>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</si>
  <si>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</si>
  <si>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</si>
  <si>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</si>
  <si>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</si>
  <si>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</si>
  <si>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</si>
  <si>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</si>
  <si>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</si>
  <si>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</si>
  <si>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</si>
  <si>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</si>
  <si>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</si>
  <si>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</si>
  <si>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</si>
  <si>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</si>
  <si>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</si>
  <si>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</si>
  <si>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</si>
  <si>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</si>
  <si>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</si>
  <si>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</si>
  <si>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</si>
  <si>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</si>
  <si>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</si>
  <si>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</si>
  <si>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</si>
  <si>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</si>
  <si>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</si>
  <si>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</si>
  <si>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</si>
  <si>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</si>
  <si>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</si>
  <si>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</si>
  <si>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</si>
  <si>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</si>
  <si>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</si>
  <si>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</si>
  <si>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</si>
  <si>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</si>
  <si>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</si>
  <si>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</si>
  <si>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</si>
  <si>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</si>
  <si>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</si>
  <si>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</si>
  <si>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</si>
  <si>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</si>
  <si>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</si>
  <si>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</si>
  <si>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</si>
  <si>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</si>
  <si>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</si>
  <si>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</si>
  <si>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</si>
  <si>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</si>
  <si>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</si>
  <si>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</si>
  <si>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</si>
  <si>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</si>
  <si>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</si>
  <si>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</si>
  <si>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</si>
  <si>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</si>
  <si>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</si>
  <si>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</si>
  <si>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</si>
  <si>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</si>
  <si>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</si>
  <si>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</si>
  <si>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</si>
  <si>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</si>
  <si>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</si>
  <si>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</si>
  <si>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</si>
  <si>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</si>
  <si>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</si>
  <si>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</si>
  <si>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</si>
  <si>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</si>
  <si>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</si>
  <si>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</si>
  <si>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</si>
  <si>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</si>
  <si>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</si>
  <si>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</si>
  <si>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</si>
  <si>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</si>
  <si>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</si>
  <si>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</si>
  <si>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</si>
  <si>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</si>
  <si>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</si>
  <si>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</si>
  <si>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</si>
  <si>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</si>
  <si>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</si>
  <si>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</si>
  <si>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</si>
  <si>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</si>
  <si>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</si>
  <si>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</si>
  <si>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</si>
  <si>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</si>
  <si>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</si>
  <si>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</si>
  <si>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</si>
  <si>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</si>
  <si>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</si>
  <si>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</si>
  <si>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</si>
  <si>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</si>
  <si>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</si>
  <si>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</si>
  <si>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</si>
  <si>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</si>
  <si>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</si>
  <si>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</si>
  <si>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</si>
  <si>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</si>
  <si>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</si>
  <si>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</si>
  <si>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</si>
  <si>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</si>
  <si>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</si>
  <si>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</si>
  <si>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</si>
  <si>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</si>
  <si>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</si>
  <si>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</si>
  <si>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</si>
  <si>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</si>
  <si>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</si>
  <si>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</si>
  <si>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</si>
  <si>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</si>
  <si>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</si>
  <si>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</si>
  <si>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</si>
  <si>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</si>
  <si>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</si>
  <si>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</si>
  <si>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</si>
  <si>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</si>
  <si>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</si>
  <si>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</si>
  <si>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</si>
  <si>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</si>
  <si>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</si>
  <si>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</si>
  <si>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</si>
  <si>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</si>
  <si>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</si>
  <si>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</si>
  <si>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</si>
  <si>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</si>
  <si>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</si>
  <si>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</si>
  <si>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</si>
  <si>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</si>
  <si>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</si>
  <si>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</si>
  <si>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</si>
  <si>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</si>
  <si>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</si>
  <si>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</si>
  <si>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</si>
  <si>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</si>
  <si>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</si>
  <si>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</si>
  <si>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</si>
  <si>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</si>
  <si>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</si>
  <si>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</si>
  <si>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</si>
  <si>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</si>
  <si>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</si>
  <si>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</si>
  <si>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</si>
  <si>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</si>
  <si>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</si>
  <si>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</si>
  <si>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</si>
  <si>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</si>
  <si>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</si>
  <si>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</si>
  <si>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</si>
  <si>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</si>
  <si>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</si>
  <si>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</si>
  <si>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</si>
  <si>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</si>
  <si>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</si>
  <si>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</si>
  <si>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</si>
  <si>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</si>
  <si>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</si>
  <si>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</si>
  <si>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</si>
  <si>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</si>
  <si>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</si>
  <si>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</si>
  <si>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</si>
  <si>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</si>
  <si>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</si>
  <si>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</si>
  <si>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</si>
  <si>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</si>
  <si>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</si>
  <si>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</si>
  <si>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</si>
  <si>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</si>
  <si>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</si>
  <si>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</si>
  <si>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</si>
  <si>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</si>
  <si>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</si>
  <si>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</si>
  <si>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</si>
  <si>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</si>
  <si>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</si>
  <si>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</si>
  <si>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</si>
  <si>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</si>
  <si>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</si>
  <si>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</si>
  <si>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</si>
  <si>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</si>
  <si>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</si>
  <si>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</si>
  <si>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</si>
  <si>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</si>
  <si>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</si>
  <si>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</si>
  <si>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</si>
  <si>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</si>
  <si>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</si>
  <si>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</si>
  <si>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</si>
  <si>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</si>
  <si>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</si>
  <si>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</si>
  <si>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</si>
  <si>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</si>
  <si>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</si>
  <si>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</si>
  <si>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</si>
  <si>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</si>
  <si>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</si>
  <si>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</si>
  <si>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</si>
  <si>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</si>
  <si>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</si>
  <si>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</si>
  <si>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</si>
  <si>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</si>
  <si>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</si>
  <si>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</si>
  <si>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</si>
  <si>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</si>
  <si>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</si>
  <si>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</si>
  <si>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</si>
  <si>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</si>
  <si>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</si>
  <si>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</si>
  <si>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</si>
  <si>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</si>
  <si>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</si>
  <si>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</si>
  <si>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</si>
  <si>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</si>
  <si>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</si>
  <si>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</si>
  <si>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</si>
  <si>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</si>
  <si>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</si>
  <si>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</si>
  <si>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</si>
  <si>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</si>
  <si>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</si>
  <si>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</si>
  <si>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</si>
  <si>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</si>
  <si>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</si>
  <si>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</si>
  <si>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</si>
  <si>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</si>
  <si>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</si>
  <si>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</si>
  <si>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</si>
  <si>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</si>
  <si>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</si>
  <si>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</si>
  <si>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</si>
  <si>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</si>
  <si>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</si>
  <si>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</si>
  <si>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</si>
  <si>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</si>
  <si>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</si>
  <si>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</si>
  <si>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</si>
  <si>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</si>
  <si>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</si>
  <si>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</si>
  <si>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</si>
  <si>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</si>
  <si>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</si>
  <si>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</si>
  <si>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</si>
  <si>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</si>
  <si>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</si>
  <si>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</si>
  <si>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</si>
  <si>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</si>
  <si>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</si>
  <si>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</si>
  <si>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</si>
  <si>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</si>
  <si>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</si>
  <si>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</si>
  <si>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</si>
  <si>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</si>
  <si>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</si>
  <si>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</si>
  <si>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</si>
  <si>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</si>
  <si>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</si>
  <si>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</si>
  <si>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</si>
  <si>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</si>
  <si>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</si>
  <si>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</si>
  <si>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</si>
  <si>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</si>
  <si>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</si>
  <si>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</si>
  <si>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</si>
  <si>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</si>
  <si>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</si>
  <si>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</si>
  <si>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</si>
  <si>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</si>
  <si>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</si>
  <si>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</si>
  <si>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</si>
  <si>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</si>
  <si>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</si>
  <si>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</si>
  <si>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</si>
  <si>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</si>
  <si>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</si>
  <si>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</si>
  <si>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</si>
  <si>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</si>
  <si>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</si>
  <si>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</si>
  <si>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</si>
  <si>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</si>
  <si>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</si>
  <si>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</si>
  <si>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</si>
  <si>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</si>
  <si>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</si>
  <si>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</si>
  <si>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</si>
  <si>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</si>
  <si>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</si>
  <si>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</si>
  <si>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</si>
  <si>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</si>
  <si>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</si>
  <si>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</si>
  <si>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</si>
  <si>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</si>
  <si>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</si>
  <si>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</si>
  <si>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</si>
  <si>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</si>
  <si>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</si>
  <si>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</si>
  <si>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</si>
  <si>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</si>
  <si>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</si>
  <si>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</si>
  <si>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</si>
  <si>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</si>
  <si>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</si>
  <si>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</si>
  <si>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</si>
  <si>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</si>
  <si>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</si>
  <si>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</si>
  <si>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</si>
  <si>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</si>
  <si>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</si>
  <si>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</si>
  <si>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</si>
  <si>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</si>
  <si>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</si>
  <si>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</si>
  <si>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</si>
  <si>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</si>
  <si>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</si>
  <si>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</si>
  <si>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</si>
  <si>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</si>
  <si>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</si>
  <si>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</si>
  <si>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</si>
  <si>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</si>
  <si>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</si>
  <si>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</si>
  <si>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</si>
  <si>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</si>
  <si>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</si>
  <si>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</si>
  <si>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</si>
  <si>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</si>
  <si>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</si>
  <si>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</si>
  <si>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</si>
  <si>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</si>
  <si>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</si>
  <si>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</si>
  <si>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</si>
  <si>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</si>
  <si>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</si>
  <si>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</si>
  <si>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</si>
  <si>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</si>
  <si>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</si>
  <si>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</si>
  <si>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</si>
  <si>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</si>
  <si>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</si>
  <si>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</si>
  <si>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</si>
  <si>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</si>
  <si>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</si>
  <si>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</si>
  <si>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</si>
  <si>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</si>
  <si>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</si>
  <si>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</si>
  <si>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</si>
  <si>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</si>
  <si>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</si>
  <si>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</si>
  <si>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</si>
  <si>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</si>
  <si>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</si>
  <si>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</si>
  <si>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</si>
  <si>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</si>
  <si>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</si>
  <si>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</si>
  <si>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</si>
  <si>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</si>
  <si>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</si>
  <si>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</si>
  <si>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</si>
  <si>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</si>
  <si>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</si>
  <si>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</si>
  <si>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</si>
  <si>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</si>
  <si>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</si>
  <si>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</si>
  <si>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</si>
  <si>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</si>
  <si>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</si>
  <si>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</si>
  <si>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</si>
  <si>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</si>
  <si>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</si>
  <si>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</si>
  <si>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</si>
  <si>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</si>
  <si>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</si>
  <si>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</si>
  <si>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</si>
  <si>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</si>
  <si>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</si>
  <si>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</si>
  <si>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</si>
  <si>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</si>
  <si>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</si>
  <si>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</si>
  <si>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</si>
  <si>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</si>
  <si>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</si>
  <si>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</si>
  <si>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</si>
  <si>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</si>
  <si>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</si>
  <si>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</si>
  <si>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</si>
  <si>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</si>
  <si>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</si>
  <si>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</si>
  <si>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</si>
  <si>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</si>
  <si>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</si>
  <si>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</si>
  <si>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</si>
  <si>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</si>
  <si>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</si>
  <si>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</si>
  <si>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</si>
  <si>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</si>
  <si>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</si>
  <si>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</si>
  <si>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</si>
  <si>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</si>
  <si>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</si>
  <si>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</si>
  <si>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</si>
  <si>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</si>
  <si>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</si>
  <si>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</si>
  <si>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</si>
  <si>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</si>
  <si>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</si>
  <si>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</si>
  <si>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</si>
  <si>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</si>
  <si>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</si>
  <si>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</si>
  <si>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</si>
  <si>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</si>
  <si>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</si>
  <si>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</si>
  <si>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</si>
  <si>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</si>
  <si>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</si>
  <si>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</si>
  <si>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</si>
  <si>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</si>
  <si>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</si>
  <si>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</si>
  <si>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</si>
  <si>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</si>
  <si>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</si>
  <si>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</si>
  <si>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</si>
  <si>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</si>
  <si>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</si>
  <si>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</si>
  <si>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</si>
  <si>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</si>
  <si>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</si>
  <si>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</si>
  <si>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</si>
  <si>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</si>
  <si>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</si>
  <si>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</si>
  <si>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</si>
  <si>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</si>
  <si>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</si>
  <si>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</si>
  <si>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</si>
  <si>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</si>
  <si>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</si>
  <si>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</si>
  <si>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</si>
  <si>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</si>
  <si>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</si>
  <si>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</si>
  <si>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</si>
  <si>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</si>
  <si>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</si>
  <si>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</si>
  <si>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</si>
  <si>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</si>
  <si>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</si>
  <si>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</si>
  <si>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</si>
  <si>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</si>
  <si>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</si>
  <si>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</si>
  <si>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</si>
  <si>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</si>
  <si>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</si>
  <si>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</si>
  <si>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</si>
  <si>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</si>
  <si>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</si>
  <si>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</si>
  <si>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</si>
  <si>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</si>
  <si>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</si>
  <si>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</si>
  <si>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</si>
  <si>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</si>
  <si>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</si>
  <si>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</si>
  <si>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</si>
  <si>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</si>
  <si>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</si>
  <si>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</si>
  <si>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</si>
  <si>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</si>
  <si>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</si>
  <si>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</si>
  <si>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</si>
  <si>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</si>
  <si>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</si>
  <si>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</si>
  <si>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</si>
  <si>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</si>
  <si>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</si>
  <si>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</si>
  <si>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</si>
  <si>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</si>
  <si>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</si>
  <si>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</si>
  <si>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</si>
  <si>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</si>
  <si>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</si>
  <si>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</si>
  <si>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</si>
  <si>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</si>
  <si>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</si>
  <si>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</si>
  <si>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</si>
  <si>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</si>
  <si>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</si>
  <si>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</si>
  <si>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</si>
  <si>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</si>
  <si>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</si>
  <si>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</si>
  <si>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</si>
  <si>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</si>
  <si>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</si>
  <si>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</si>
  <si>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</si>
  <si>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</si>
  <si>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</si>
  <si>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</si>
  <si>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</si>
  <si>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</si>
  <si>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</si>
  <si>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</si>
  <si>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</si>
  <si>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</si>
  <si>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</si>
  <si>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</si>
  <si>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</si>
  <si>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</si>
  <si>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</si>
  <si>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</si>
  <si>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</si>
  <si>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</si>
  <si>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</si>
  <si>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</si>
  <si>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</si>
  <si>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</si>
  <si>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</si>
  <si>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</si>
  <si>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</si>
  <si>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</si>
  <si>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</si>
  <si>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</si>
  <si>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</si>
  <si>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</si>
  <si>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</si>
  <si>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</si>
  <si>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</si>
  <si>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</si>
  <si>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</si>
  <si>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</si>
  <si>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</si>
  <si>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</si>
  <si>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</si>
  <si>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</si>
  <si>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</si>
  <si>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</si>
  <si>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</si>
  <si>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</si>
  <si>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</si>
  <si>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</si>
  <si>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</si>
  <si>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</si>
  <si>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</si>
  <si>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</si>
  <si>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</si>
  <si>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</si>
  <si>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</si>
  <si>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</si>
  <si>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</si>
  <si>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</si>
  <si>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</si>
  <si>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</si>
  <si>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</si>
  <si>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</si>
  <si>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</si>
  <si>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</si>
  <si>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</si>
  <si>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</si>
  <si>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</si>
  <si>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</si>
  <si>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</si>
  <si>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</si>
  <si>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</si>
  <si>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</si>
  <si>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</si>
  <si>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</si>
  <si>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</si>
  <si>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</si>
  <si>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</si>
  <si>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</si>
  <si>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</si>
  <si>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</si>
  <si>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</si>
  <si>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</si>
  <si>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</si>
  <si>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</si>
  <si>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</si>
  <si>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</si>
  <si>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</si>
  <si>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</si>
  <si>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</si>
  <si>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</si>
  <si>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</si>
  <si>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</si>
  <si>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</si>
  <si>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</si>
  <si>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</si>
  <si>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</si>
  <si>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</si>
  <si>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</si>
  <si>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</si>
  <si>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</si>
  <si>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</si>
  <si>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</si>
  <si>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</si>
  <si>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</si>
  <si>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</si>
  <si>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</si>
  <si>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</si>
  <si>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</si>
  <si>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</si>
  <si>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</si>
  <si>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</si>
  <si>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</si>
  <si>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</si>
  <si>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</si>
  <si>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</si>
  <si>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</si>
  <si>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</si>
  <si>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</si>
  <si>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</si>
  <si>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</si>
  <si>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</si>
  <si>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</si>
  <si>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</si>
  <si>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</si>
  <si>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</si>
  <si>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</si>
  <si>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</si>
  <si>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</si>
  <si>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</si>
  <si>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</si>
  <si>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</si>
  <si>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</si>
  <si>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</si>
  <si>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</si>
  <si>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</si>
  <si>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</si>
  <si>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</si>
  <si>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</si>
  <si>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</si>
  <si>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</si>
  <si>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</si>
  <si>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</si>
  <si>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</si>
  <si>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</si>
  <si>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</si>
  <si>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</si>
  <si>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</si>
  <si>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</si>
  <si>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</si>
  <si>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</si>
  <si>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</si>
  <si>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</si>
  <si>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</si>
  <si>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</si>
  <si>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</si>
  <si>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</si>
  <si>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</si>
  <si>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</si>
  <si>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</si>
  <si>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</si>
  <si>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</si>
  <si>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</si>
  <si>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</si>
  <si>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</si>
  <si>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</si>
  <si>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</si>
  <si>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</si>
  <si>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</si>
  <si>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</si>
  <si>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</si>
  <si>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</si>
  <si>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</si>
  <si>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</si>
  <si>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</si>
  <si>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</si>
  <si>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</si>
  <si>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</si>
  <si>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</si>
  <si>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</si>
  <si>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</si>
  <si>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</si>
  <si>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</si>
  <si>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</si>
  <si>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</si>
  <si>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</si>
  <si>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</si>
  <si>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</si>
  <si>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</si>
  <si>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</si>
  <si>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</si>
  <si>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</si>
  <si>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</si>
  <si>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</si>
  <si>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</si>
  <si>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</si>
  <si>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</si>
  <si>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</si>
  <si>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</si>
  <si>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</si>
  <si>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</si>
  <si>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</si>
  <si>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</si>
  <si>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</si>
  <si>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</si>
  <si>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</si>
  <si>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</si>
  <si>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</si>
  <si>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</si>
  <si>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</si>
  <si>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</si>
  <si>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</si>
  <si>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</si>
  <si>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</si>
  <si>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</si>
  <si>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</si>
  <si>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</si>
  <si>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</si>
  <si>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</si>
  <si>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</si>
  <si>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</si>
  <si>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</si>
  <si>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</si>
  <si>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</si>
  <si>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</si>
  <si>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</si>
  <si>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</si>
  <si>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</si>
  <si>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</si>
  <si>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</si>
  <si>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</si>
  <si>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</si>
  <si>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</si>
  <si>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</si>
  <si>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</si>
  <si>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</si>
  <si>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</si>
  <si>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</si>
  <si>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</si>
  <si>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</si>
  <si>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</si>
  <si>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</si>
  <si>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</si>
  <si>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</si>
  <si>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</si>
  <si>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</si>
  <si>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</si>
  <si>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</si>
  <si>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</si>
  <si>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</si>
  <si>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</si>
  <si>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</si>
  <si>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</si>
  <si>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</si>
  <si>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</si>
  <si>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</si>
  <si>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</si>
  <si>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</si>
  <si>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</si>
  <si>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</si>
  <si>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</si>
  <si>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</si>
  <si>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</si>
  <si>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</si>
  <si>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</si>
  <si>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</si>
  <si>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</si>
  <si>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</si>
  <si>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</si>
  <si>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</si>
  <si>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</si>
  <si>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</si>
  <si>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</si>
  <si>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</si>
  <si>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</si>
  <si>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</si>
  <si>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</si>
  <si>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</si>
  <si>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</si>
  <si>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</si>
  <si>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</si>
  <si>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</si>
  <si>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</si>
  <si>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</si>
  <si>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</si>
  <si>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</si>
  <si>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</si>
  <si>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</si>
  <si>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</si>
  <si>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</si>
  <si>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</si>
  <si>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</si>
  <si>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</si>
  <si>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</si>
  <si>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</si>
  <si>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</si>
  <si>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</si>
  <si>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</si>
  <si>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</si>
  <si>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</si>
  <si>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</si>
  <si>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</si>
  <si>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</si>
  <si>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</si>
  <si>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</si>
  <si>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</si>
  <si>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</si>
  <si>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</si>
  <si>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</si>
  <si>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</si>
  <si>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</si>
  <si>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</si>
  <si>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</si>
  <si>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</si>
  <si>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</si>
  <si>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</si>
  <si>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</si>
  <si>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</si>
  <si>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</si>
  <si>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</si>
  <si>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</si>
  <si>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</si>
  <si>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</si>
  <si>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</si>
  <si>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</si>
  <si>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</si>
  <si>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</si>
  <si>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</si>
  <si>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</si>
  <si>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</si>
  <si>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</si>
  <si>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</si>
  <si>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</si>
  <si>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</si>
  <si>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</si>
  <si>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</si>
  <si>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</si>
  <si>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</si>
  <si>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</si>
  <si>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</si>
  <si>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</si>
  <si>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</si>
  <si>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</si>
  <si>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</si>
  <si>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</si>
  <si>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</si>
  <si>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</si>
  <si>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</si>
  <si>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</si>
  <si>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</si>
  <si>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</si>
  <si>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</si>
  <si>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</si>
  <si>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</si>
  <si>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</si>
  <si>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</si>
  <si>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</si>
  <si>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</si>
  <si>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</si>
  <si>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</si>
  <si>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</si>
  <si>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</si>
  <si>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</si>
  <si>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</si>
  <si>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</si>
  <si>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</si>
  <si>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</si>
  <si>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</si>
  <si>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</si>
  <si>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</si>
  <si>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</si>
  <si>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</si>
  <si>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</si>
  <si>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</si>
  <si>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</si>
  <si>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</si>
  <si>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</si>
  <si>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</si>
  <si>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</si>
  <si>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</si>
  <si>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</si>
  <si>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</si>
  <si>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</si>
  <si>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</si>
  <si>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</si>
  <si>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</si>
  <si>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</si>
  <si>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</si>
  <si>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</si>
  <si>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</si>
  <si>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</si>
  <si>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</si>
  <si>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</si>
  <si>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</si>
  <si>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</si>
  <si>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</si>
  <si>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</si>
  <si>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</si>
  <si>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</si>
  <si>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</si>
  <si>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</si>
  <si>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</si>
  <si>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</si>
  <si>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</si>
  <si>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</si>
  <si>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</si>
  <si>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</si>
  <si>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</si>
  <si>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</si>
  <si>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</si>
  <si>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</si>
  <si>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</si>
  <si>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</si>
  <si>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</si>
  <si>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</si>
  <si>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</si>
  <si>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</si>
  <si>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</si>
  <si>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</si>
  <si>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</si>
  <si>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</si>
  <si>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</si>
  <si>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</si>
  <si>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</si>
  <si>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</si>
  <si>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</si>
  <si>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</si>
  <si>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</si>
  <si>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</si>
  <si>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</si>
  <si>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</si>
  <si>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</si>
  <si>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</si>
  <si>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</si>
  <si>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</si>
  <si>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</si>
  <si>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</si>
  <si>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</si>
  <si>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</si>
  <si>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</si>
  <si>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</si>
  <si>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</si>
  <si>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</si>
  <si>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</si>
  <si>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</si>
  <si>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</si>
  <si>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</si>
  <si>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</si>
  <si>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</si>
  <si>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</si>
  <si>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</si>
  <si>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</si>
  <si>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</si>
  <si>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</si>
  <si>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</si>
  <si>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</si>
  <si>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</si>
  <si>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</si>
  <si>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</si>
  <si>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</si>
  <si>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</si>
  <si>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</si>
  <si>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</si>
  <si>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</si>
  <si>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</si>
  <si>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</si>
  <si>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</si>
  <si>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</si>
  <si>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</si>
  <si>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</si>
  <si>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</si>
  <si>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</si>
  <si>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</si>
  <si>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</si>
  <si>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</si>
  <si>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</si>
  <si>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</si>
  <si>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</si>
  <si>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</si>
  <si>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</si>
  <si>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</si>
  <si>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</si>
  <si>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</si>
  <si>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</si>
  <si>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</si>
  <si>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</si>
  <si>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</si>
  <si>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</si>
  <si>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</si>
  <si>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</si>
  <si>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</si>
  <si>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</si>
  <si>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</si>
  <si>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</si>
  <si>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</si>
  <si>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</si>
  <si>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</si>
  <si>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</si>
  <si>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</si>
  <si>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</si>
  <si>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</si>
  <si>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</si>
  <si>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</si>
  <si>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</si>
  <si>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</si>
  <si>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</si>
  <si>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</si>
  <si>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</si>
  <si>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</si>
  <si>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</si>
  <si>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</si>
  <si>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</si>
  <si>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</si>
  <si>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</si>
  <si>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</si>
  <si>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</si>
  <si>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</si>
  <si>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</si>
  <si>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</si>
  <si>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</si>
  <si>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</si>
  <si>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</si>
  <si>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</si>
  <si>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</si>
  <si>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</si>
  <si>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</si>
  <si>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</si>
  <si>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</si>
  <si>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</si>
  <si>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</si>
  <si>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</si>
  <si>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</si>
  <si>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</si>
  <si>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</si>
  <si>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</si>
  <si>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</si>
  <si>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</si>
  <si>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</si>
  <si>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</si>
  <si>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</si>
  <si>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</si>
  <si>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</si>
  <si>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</si>
  <si>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</si>
  <si>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</si>
  <si>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</si>
  <si>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</si>
  <si>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</si>
  <si>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</si>
  <si>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</si>
  <si>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</si>
  <si>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</si>
  <si>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</si>
  <si>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</si>
  <si>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</si>
  <si>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</si>
  <si>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</si>
  <si>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</si>
  <si>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</si>
  <si>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</si>
  <si>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</si>
  <si>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</si>
  <si>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</si>
  <si>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</si>
  <si>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</si>
  <si>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</si>
  <si>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</si>
  <si>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</si>
  <si>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</si>
  <si>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</si>
  <si>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</si>
  <si>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</si>
  <si>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</si>
  <si>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</si>
  <si>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</si>
  <si>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</si>
  <si>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</si>
  <si>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</si>
  <si>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</si>
  <si>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</si>
  <si>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</si>
  <si>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</si>
  <si>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</si>
  <si>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</si>
  <si>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</si>
  <si>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</si>
  <si>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</si>
  <si>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</si>
  <si>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</si>
  <si>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</si>
  <si>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</si>
  <si>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</si>
  <si>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</si>
  <si>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</si>
  <si>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</si>
  <si>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</si>
  <si>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</si>
  <si>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</si>
  <si>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</si>
  <si>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</si>
  <si>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</si>
  <si>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</si>
  <si>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</si>
  <si>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</si>
  <si>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</si>
  <si>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</si>
  <si>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</si>
  <si>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</si>
  <si>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</si>
  <si>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</si>
  <si>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</si>
  <si>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</si>
  <si>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</si>
  <si>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</si>
  <si>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</si>
  <si>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</si>
  <si>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</si>
  <si>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</si>
  <si>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</si>
  <si>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</si>
  <si>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</si>
  <si>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</si>
  <si>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</si>
  <si>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</si>
  <si>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</si>
  <si>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</si>
  <si>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</si>
  <si>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</si>
  <si>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</si>
  <si>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</si>
  <si>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</si>
  <si>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</si>
  <si>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</si>
  <si>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</si>
  <si>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</si>
  <si>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</si>
  <si>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</si>
  <si>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</si>
  <si>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</si>
  <si>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</si>
  <si>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</si>
  <si>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</si>
  <si>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</si>
  <si>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</si>
  <si>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</si>
  <si>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</si>
  <si>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</si>
  <si>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</si>
  <si>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</si>
  <si>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</si>
  <si>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</si>
  <si>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</si>
  <si>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</si>
  <si>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</si>
  <si>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</si>
  <si>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</si>
  <si>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</si>
  <si>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</si>
  <si>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</si>
  <si>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</si>
  <si>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</si>
  <si>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</si>
  <si>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</si>
  <si>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</si>
  <si>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</si>
  <si>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</si>
  <si>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</si>
  <si>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</si>
  <si>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</si>
  <si>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</si>
  <si>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</si>
  <si>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</si>
  <si>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</si>
  <si>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</si>
  <si>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</si>
  <si>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</si>
  <si>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</si>
  <si>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</si>
  <si>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</si>
  <si>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</si>
  <si>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</si>
  <si>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</si>
  <si>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</si>
  <si>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</si>
  <si>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</si>
  <si>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</si>
  <si>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</si>
  <si>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</si>
  <si>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</si>
  <si>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</si>
  <si>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</si>
  <si>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</si>
  <si>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</si>
  <si>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</si>
  <si>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</si>
  <si>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</si>
  <si>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</si>
  <si>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</si>
  <si>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</si>
  <si>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</si>
  <si>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</si>
  <si>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</si>
  <si>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</si>
  <si>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</si>
  <si>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</si>
  <si>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</si>
  <si>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</si>
  <si>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</si>
  <si>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</si>
  <si>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</si>
  <si>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</si>
  <si>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</si>
  <si>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</si>
  <si>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</si>
  <si>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</si>
  <si>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</si>
  <si>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</si>
  <si>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</si>
  <si>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</si>
  <si>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</si>
  <si>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</si>
  <si>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</si>
  <si>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</si>
  <si>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</si>
  <si>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</si>
  <si>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</si>
  <si>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</si>
  <si>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</si>
  <si>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</si>
  <si>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</si>
  <si>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</si>
  <si>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</si>
  <si>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</si>
  <si>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</si>
  <si>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</si>
  <si>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</si>
  <si>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</si>
  <si>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</si>
  <si>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</si>
  <si>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</si>
  <si>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</si>
  <si>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</si>
  <si>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</si>
  <si>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</si>
  <si>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</si>
  <si>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</si>
  <si>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</si>
  <si>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</si>
  <si>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</si>
  <si>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</si>
  <si>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</si>
  <si>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</si>
  <si>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</si>
  <si>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</si>
  <si>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</si>
  <si>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</si>
  <si>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</si>
  <si>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</si>
  <si>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</si>
  <si>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</si>
  <si>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</si>
  <si>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</si>
  <si>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</si>
  <si>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</si>
  <si>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</si>
  <si>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</si>
  <si>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</si>
  <si>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</si>
  <si>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</si>
  <si>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</si>
  <si>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</si>
  <si>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</si>
  <si>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</si>
  <si>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</si>
  <si>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</si>
  <si>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</si>
  <si>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</si>
  <si>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</si>
  <si>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</si>
  <si>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</si>
  <si>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</si>
  <si>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</si>
  <si>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</si>
  <si>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</si>
  <si>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</si>
  <si>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</si>
  <si>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</si>
  <si>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</si>
  <si>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</si>
  <si>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</si>
  <si>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</si>
  <si>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</si>
  <si>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</si>
  <si>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</si>
  <si>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</si>
  <si>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</si>
  <si>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</si>
  <si>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</si>
  <si>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</si>
  <si>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</si>
  <si>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</si>
  <si>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</si>
  <si>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</si>
  <si>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</si>
  <si>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</si>
  <si>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</si>
  <si>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</si>
  <si>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</si>
  <si>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</si>
  <si>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</si>
  <si>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</si>
  <si>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</si>
  <si>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</si>
  <si>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</si>
  <si>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</si>
  <si>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</si>
  <si>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</si>
  <si>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</si>
  <si>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</si>
  <si>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</si>
  <si>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</si>
  <si>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</si>
  <si>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</si>
  <si>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</si>
  <si>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</si>
  <si>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</si>
  <si>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</si>
  <si>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</si>
  <si>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</si>
  <si>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</si>
  <si>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</si>
  <si>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</si>
  <si>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</si>
  <si>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</si>
  <si>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</si>
  <si>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</si>
  <si>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</si>
  <si>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</si>
  <si>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</si>
  <si>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</si>
  <si>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</si>
  <si>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</si>
  <si>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</si>
  <si>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</si>
  <si>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</si>
  <si>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</si>
  <si>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</si>
  <si>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</si>
  <si>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</si>
  <si>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</si>
  <si>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</si>
  <si>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</si>
  <si>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</si>
  <si>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</si>
  <si>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</si>
  <si>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</si>
  <si>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</si>
  <si>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</si>
  <si>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</si>
  <si>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</si>
  <si>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</si>
  <si>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</si>
  <si>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</si>
  <si>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</si>
  <si>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</si>
  <si>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</si>
  <si>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</si>
  <si>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</si>
  <si>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</si>
  <si>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</si>
  <si>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</si>
  <si>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</si>
  <si>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</si>
  <si>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</si>
  <si>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</si>
  <si>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</si>
  <si>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</si>
  <si>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</si>
  <si>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</si>
  <si>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</si>
  <si>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</si>
  <si>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</si>
  <si>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</si>
  <si>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</si>
  <si>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</si>
  <si>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</si>
  <si>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</si>
  <si>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</si>
  <si>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</si>
  <si>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</si>
  <si>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</si>
  <si>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</si>
  <si>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</si>
  <si>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</si>
  <si>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</si>
  <si>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</si>
  <si>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</si>
  <si>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</si>
  <si>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</si>
  <si>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</si>
  <si>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</si>
  <si>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</si>
  <si>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</si>
  <si>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</si>
  <si>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</si>
  <si>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</si>
  <si>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</si>
  <si>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</si>
  <si>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</si>
  <si>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</si>
  <si>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</si>
  <si>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</si>
  <si>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</si>
  <si>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</si>
  <si>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</si>
  <si>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</si>
  <si>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</si>
  <si>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</si>
  <si>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</si>
  <si>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</si>
  <si>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</si>
  <si>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</si>
  <si>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</si>
  <si>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</si>
  <si>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</si>
  <si>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</si>
  <si>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</si>
  <si>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</si>
  <si>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</si>
  <si>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</si>
  <si>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</si>
  <si>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</si>
  <si>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</si>
  <si>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</si>
  <si>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</si>
  <si>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</si>
  <si>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</si>
  <si>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</si>
  <si>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</si>
  <si>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</si>
  <si>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</si>
  <si>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</si>
  <si>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</si>
  <si>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</si>
  <si>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</si>
  <si>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</si>
  <si>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</si>
  <si>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</si>
  <si>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</si>
  <si>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</si>
  <si>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</si>
  <si>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</si>
  <si>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</si>
  <si>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</si>
  <si>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</si>
  <si>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</si>
  <si>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</si>
  <si>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</si>
  <si>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</si>
  <si>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</si>
  <si>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</si>
  <si>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</si>
  <si>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</si>
  <si>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</si>
  <si>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</si>
  <si>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</si>
  <si>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</si>
  <si>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</si>
  <si>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</si>
  <si>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</si>
  <si>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</si>
  <si>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</si>
  <si>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</si>
  <si>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</si>
  <si>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</si>
  <si>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</si>
  <si>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</si>
  <si>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</si>
  <si>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</si>
  <si>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</si>
  <si>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</si>
  <si>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</si>
  <si>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</si>
  <si>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</si>
  <si>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</si>
  <si>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</si>
  <si>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</si>
  <si>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</si>
  <si>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</si>
  <si>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</si>
  <si>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</si>
  <si>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</si>
  <si>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</si>
  <si>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</si>
  <si>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</si>
  <si>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</si>
  <si>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</si>
  <si>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</si>
  <si>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</si>
  <si>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</si>
  <si>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</si>
  <si>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</si>
  <si>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</si>
  <si>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</si>
  <si>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</si>
  <si>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</si>
  <si>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</si>
  <si>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</si>
  <si>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</si>
  <si>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</si>
  <si>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</si>
  <si>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</si>
  <si>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</si>
  <si>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</si>
  <si>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</si>
  <si>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</si>
  <si>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</si>
  <si>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</si>
  <si>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</si>
  <si>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</si>
  <si>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</si>
  <si>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</si>
  <si>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</si>
  <si>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</si>
  <si>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</si>
  <si>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</si>
  <si>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</si>
  <si>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</si>
  <si>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</si>
  <si>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</si>
  <si>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</si>
  <si>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</si>
  <si>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</si>
  <si>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</si>
  <si>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</si>
  <si>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</si>
  <si>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</si>
  <si>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</si>
  <si>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</si>
  <si>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</si>
  <si>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</si>
  <si>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</si>
  <si>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</si>
  <si>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</si>
  <si>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</si>
  <si>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</si>
  <si>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</si>
  <si>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</si>
  <si>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</si>
  <si>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</si>
  <si>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</si>
  <si>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</si>
  <si>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</si>
  <si>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</si>
  <si>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</si>
  <si>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</si>
  <si>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</si>
  <si>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</si>
  <si>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</si>
  <si>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</si>
  <si>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</si>
  <si>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</si>
  <si>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</si>
  <si>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</si>
  <si>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</si>
  <si>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</si>
  <si>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</si>
  <si>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</si>
  <si>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</si>
  <si>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</si>
  <si>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</si>
  <si>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</si>
  <si>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</si>
  <si>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</si>
  <si>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</si>
  <si>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</si>
  <si>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</si>
  <si>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</si>
  <si>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</si>
  <si>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</si>
  <si>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</si>
  <si>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</si>
  <si>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</si>
  <si>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</si>
  <si>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</si>
  <si>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</si>
  <si>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</si>
  <si>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</si>
  <si>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</si>
  <si>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</si>
  <si>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</si>
  <si>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</si>
  <si>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</si>
  <si>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</si>
  <si>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</si>
  <si>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</si>
  <si>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</si>
  <si>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</si>
  <si>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</si>
  <si>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</si>
  <si>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</si>
  <si>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</si>
  <si>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</si>
  <si>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</si>
  <si>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</si>
  <si>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</si>
  <si>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</si>
  <si>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</si>
  <si>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</si>
  <si>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</si>
  <si>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</si>
  <si>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</si>
  <si>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</si>
  <si>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</si>
  <si>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</si>
  <si>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</si>
  <si>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</si>
  <si>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</si>
  <si>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</si>
  <si>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</si>
  <si>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</si>
  <si>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</si>
  <si>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</si>
  <si>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</si>
  <si>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</si>
  <si>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</si>
  <si>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</si>
  <si>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</si>
  <si>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</si>
  <si>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</si>
  <si>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</si>
  <si>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</si>
  <si>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</si>
  <si>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</si>
  <si>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</si>
  <si>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</si>
  <si>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</si>
  <si>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</si>
  <si>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</si>
  <si>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</si>
  <si>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</si>
  <si>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</si>
  <si>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</si>
  <si>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</si>
  <si>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</si>
  <si>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</si>
  <si>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</si>
  <si>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</si>
  <si>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</si>
  <si>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</si>
  <si>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</si>
  <si>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</si>
  <si>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</si>
  <si>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</si>
  <si>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</si>
  <si>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</si>
  <si>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</si>
  <si>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</si>
  <si>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</si>
  <si>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</si>
  <si>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</si>
  <si>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</si>
  <si>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</si>
  <si>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</si>
  <si>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</si>
  <si>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</si>
  <si>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</si>
  <si>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</si>
  <si>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</si>
  <si>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</si>
  <si>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</si>
  <si>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</si>
  <si>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</si>
  <si>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</si>
  <si>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</si>
  <si>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</si>
  <si>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</si>
  <si>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</si>
  <si>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</si>
  <si>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</si>
  <si>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</si>
  <si>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</si>
  <si>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</si>
  <si>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</si>
  <si>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</si>
  <si>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</si>
  <si>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</si>
  <si>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</si>
  <si>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</si>
  <si>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</si>
  <si>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</si>
  <si>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</si>
  <si>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</si>
  <si>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</si>
  <si>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</si>
  <si>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</si>
  <si>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</si>
  <si>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</si>
  <si>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</si>
  <si>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</si>
  <si>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</si>
  <si>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</si>
  <si>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</si>
  <si>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</si>
  <si>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</si>
  <si>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</si>
  <si>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</si>
  <si>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</si>
  <si>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</si>
  <si>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</si>
  <si>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</si>
  <si>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</si>
  <si>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</si>
  <si>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</si>
  <si>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</si>
  <si>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</si>
  <si>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</si>
  <si>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</si>
  <si>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</si>
  <si>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</si>
  <si>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</si>
  <si>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</si>
  <si>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</si>
  <si>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</si>
  <si>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</si>
  <si>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</si>
  <si>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</si>
  <si>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</si>
  <si>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</si>
  <si>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</si>
  <si>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</si>
  <si>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</si>
  <si>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</si>
  <si>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</si>
  <si>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</si>
  <si>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</si>
  <si>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</si>
  <si>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</si>
  <si>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</si>
  <si>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</si>
  <si>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</si>
  <si>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</si>
  <si>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</si>
  <si>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</si>
  <si>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</si>
  <si>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</si>
  <si>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</si>
  <si>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</si>
  <si>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</si>
  <si>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</si>
  <si>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</si>
  <si>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</si>
  <si>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</si>
  <si>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</si>
  <si>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</si>
  <si>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</si>
  <si>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</si>
  <si>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</si>
  <si>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</si>
  <si>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</si>
  <si>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</si>
  <si>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</si>
  <si>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</si>
  <si>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</si>
  <si>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</si>
  <si>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</si>
  <si>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</si>
  <si>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</si>
  <si>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</si>
  <si>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</si>
  <si>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</si>
  <si>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</si>
  <si>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</si>
  <si>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</si>
  <si>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</si>
  <si>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</si>
  <si>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</si>
  <si>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</si>
  <si>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</si>
  <si>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</si>
  <si>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</si>
  <si>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</si>
  <si>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</si>
  <si>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</si>
  <si>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</si>
  <si>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</si>
  <si>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</si>
  <si>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</si>
  <si>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</si>
  <si>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</si>
  <si>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</si>
  <si>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</si>
  <si>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</si>
  <si>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</si>
  <si>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</si>
  <si>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</si>
  <si>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</si>
  <si>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</si>
  <si>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</si>
  <si>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</si>
  <si>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</si>
  <si>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</si>
  <si>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</si>
  <si>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</si>
  <si>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</si>
  <si>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</si>
  <si>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</si>
  <si>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</si>
  <si>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</si>
  <si>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</si>
  <si>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</si>
  <si>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</si>
  <si>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</si>
  <si>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</si>
  <si>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</si>
  <si>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</si>
  <si>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</si>
  <si>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</si>
  <si>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</si>
  <si>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</si>
  <si>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</si>
  <si>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</si>
  <si>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</si>
  <si>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</si>
  <si>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</si>
  <si>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</si>
  <si>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</si>
  <si>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</si>
  <si>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</si>
  <si>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</si>
  <si>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</si>
  <si>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</si>
  <si>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</si>
  <si>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</si>
  <si>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</si>
  <si>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</si>
  <si>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</si>
  <si>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</si>
  <si>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</si>
  <si>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</si>
  <si>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</si>
  <si>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</si>
  <si>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</si>
  <si>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</si>
  <si>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</si>
  <si>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</si>
  <si>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</si>
  <si>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</si>
  <si>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</si>
  <si>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</si>
  <si>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</si>
  <si>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</si>
  <si>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</si>
  <si>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</si>
  <si>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</si>
  <si>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</si>
  <si>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</si>
  <si>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</si>
  <si>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</si>
  <si>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</si>
  <si>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</si>
  <si>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</si>
  <si>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</si>
  <si>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</si>
  <si>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</si>
  <si>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</si>
  <si>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</si>
  <si>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</si>
  <si>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</si>
  <si>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</si>
  <si>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</si>
  <si>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</si>
  <si>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</si>
  <si>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</si>
  <si>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</si>
  <si>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</si>
  <si>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</si>
  <si>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</si>
  <si>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</si>
  <si>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</si>
  <si>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</si>
  <si>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</si>
  <si>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</si>
  <si>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</si>
  <si>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</si>
  <si>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</si>
  <si>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</si>
  <si>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</si>
  <si>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</si>
  <si>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</si>
  <si>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</si>
  <si>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</si>
  <si>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</si>
  <si>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</si>
  <si>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</si>
  <si>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</si>
  <si>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</si>
  <si>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</si>
  <si>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</si>
  <si>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</si>
  <si>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</si>
  <si>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</si>
  <si>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</si>
  <si>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</si>
  <si>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</si>
  <si>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</si>
  <si>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</si>
  <si>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</si>
  <si>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</si>
  <si>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</si>
  <si>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</si>
  <si>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</si>
  <si>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</si>
  <si>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</si>
  <si>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</si>
  <si>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</si>
  <si>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</si>
  <si>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</si>
  <si>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</si>
  <si>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</si>
  <si>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</si>
  <si>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</si>
  <si>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</si>
  <si>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</si>
  <si>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</si>
  <si>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</si>
  <si>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</si>
  <si>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</si>
  <si>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</si>
  <si>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</si>
  <si>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</si>
  <si>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</si>
  <si>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</si>
  <si>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</si>
  <si>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</si>
  <si>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</si>
  <si>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</si>
  <si>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</si>
  <si>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</si>
  <si>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</si>
  <si>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</si>
  <si>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</si>
  <si>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</si>
  <si>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</si>
  <si>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</si>
  <si>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</si>
  <si>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</si>
  <si>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</si>
  <si>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</si>
  <si>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</si>
  <si>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</si>
  <si>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</si>
  <si>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</si>
  <si>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</si>
  <si>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</si>
  <si>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</si>
  <si>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</si>
  <si>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</si>
  <si>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</si>
  <si>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</si>
  <si>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</si>
  <si>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</si>
  <si>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</si>
  <si>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</si>
  <si>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</si>
  <si>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</si>
  <si>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</si>
  <si>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</si>
  <si>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</si>
  <si>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</si>
  <si>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</si>
  <si>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</si>
  <si>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</si>
  <si>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</si>
  <si>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</si>
  <si>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</si>
  <si>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</si>
  <si>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</si>
  <si>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</si>
  <si>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</si>
  <si>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</si>
  <si>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</si>
  <si>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</si>
  <si>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</si>
  <si>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</si>
  <si>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</si>
  <si>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</si>
  <si>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</si>
  <si>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</si>
  <si>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</si>
  <si>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</si>
  <si>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</si>
  <si>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</si>
  <si>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</si>
  <si>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</si>
  <si>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</si>
  <si>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</si>
  <si>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</si>
  <si>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</si>
  <si>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</si>
  <si>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</si>
  <si>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</si>
  <si>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</si>
  <si>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</si>
  <si>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</si>
  <si>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</si>
  <si>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</si>
  <si>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</si>
  <si>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</si>
  <si>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</si>
  <si>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</si>
  <si>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</si>
  <si>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</si>
  <si>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</si>
  <si>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</si>
  <si>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</si>
  <si>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</si>
  <si>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</si>
  <si>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</si>
  <si>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</si>
  <si>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</si>
  <si>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</si>
  <si>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</si>
  <si>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</si>
  <si>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</si>
  <si>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</si>
  <si>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</si>
  <si>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</si>
  <si>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</si>
  <si>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</si>
  <si>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</si>
  <si>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</si>
  <si>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</si>
  <si>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</si>
  <si>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</si>
  <si>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</si>
  <si>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</si>
  <si>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</si>
  <si>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</si>
  <si>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</si>
  <si>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</si>
  <si>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</si>
  <si>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</si>
  <si>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</si>
  <si>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</si>
  <si>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</si>
  <si>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</si>
  <si>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</si>
  <si>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</si>
  <si>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</si>
  <si>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</si>
  <si>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</si>
  <si>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</si>
  <si>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</si>
  <si>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</si>
  <si>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</si>
  <si>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</si>
  <si>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</si>
  <si>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</si>
  <si>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</si>
  <si>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</si>
  <si>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</si>
  <si>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</si>
  <si>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</si>
  <si>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</si>
  <si>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</si>
  <si>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</si>
  <si>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</si>
  <si>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</si>
  <si>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</si>
  <si>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</si>
  <si>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</si>
  <si>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</si>
  <si>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</si>
  <si>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</si>
  <si>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</si>
  <si>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</si>
  <si>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</si>
  <si>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</si>
  <si>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</si>
  <si>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</si>
  <si>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</si>
  <si>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</si>
  <si>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</si>
  <si>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</si>
  <si>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</si>
  <si>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</si>
  <si>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</si>
  <si>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</si>
  <si>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</si>
  <si>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</si>
  <si>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</si>
  <si>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</si>
  <si>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</si>
  <si>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</si>
  <si>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</si>
  <si>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</si>
  <si>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</si>
  <si>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</si>
  <si>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</si>
  <si>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</si>
  <si>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</si>
  <si>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</si>
  <si>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</si>
  <si>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</si>
  <si>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</si>
  <si>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</si>
  <si>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</si>
  <si>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</si>
  <si>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</si>
  <si>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</si>
  <si>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</si>
  <si>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</si>
  <si>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</si>
  <si>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</si>
  <si>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</si>
  <si>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</si>
  <si>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</si>
  <si>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</si>
  <si>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</si>
  <si>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</si>
  <si>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</si>
  <si>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</si>
  <si>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</si>
  <si>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</si>
  <si>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</si>
  <si>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</si>
  <si>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</si>
  <si>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</si>
  <si>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</si>
  <si>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</si>
  <si>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</si>
  <si>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</si>
  <si>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</si>
  <si>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</si>
  <si>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</si>
  <si>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</si>
  <si>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</si>
  <si>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</si>
  <si>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</si>
  <si>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</si>
  <si>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</si>
  <si>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</si>
  <si>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</si>
  <si>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</si>
  <si>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</si>
  <si>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</si>
  <si>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</si>
  <si>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</si>
  <si>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</si>
  <si>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</si>
  <si>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</si>
  <si>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</si>
  <si>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</si>
  <si>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</si>
  <si>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</si>
  <si>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</si>
  <si>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</si>
  <si>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</si>
  <si>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</si>
  <si>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</si>
  <si>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</si>
  <si>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</si>
  <si>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</si>
  <si>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</si>
  <si>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</si>
  <si>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</si>
  <si>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</si>
  <si>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</si>
  <si>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</si>
  <si>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</si>
  <si>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</si>
  <si>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</si>
  <si>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</si>
  <si>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</si>
  <si>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</si>
  <si>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</si>
  <si>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</si>
  <si>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</si>
  <si>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</si>
  <si>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</si>
  <si>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</si>
  <si>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</si>
  <si>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</si>
  <si>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</si>
  <si>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</si>
  <si>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</si>
  <si>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</si>
  <si>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</si>
  <si>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</si>
  <si>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</si>
  <si>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</si>
  <si>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</si>
  <si>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</si>
  <si>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</si>
  <si>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</si>
  <si>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</si>
  <si>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</si>
  <si>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</si>
  <si>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</si>
  <si>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</si>
  <si>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</si>
  <si>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</si>
  <si>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</si>
  <si>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</si>
  <si>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</si>
  <si>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</si>
  <si>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</si>
  <si>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</si>
  <si>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</si>
  <si>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</si>
  <si>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</si>
  <si>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</si>
  <si>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</si>
  <si>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</si>
  <si>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</si>
  <si>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</si>
  <si>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</si>
  <si>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</si>
  <si>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</si>
  <si>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</si>
  <si>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</si>
  <si>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</si>
  <si>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</si>
  <si>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</si>
  <si>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</si>
  <si>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</si>
  <si>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</si>
  <si>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</si>
  <si>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</si>
  <si>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</si>
  <si>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</si>
  <si>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</si>
  <si>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</si>
  <si>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</si>
  <si>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</si>
  <si>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</si>
  <si>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</si>
  <si>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</si>
  <si>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</si>
  <si>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</si>
  <si>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</si>
  <si>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</si>
  <si>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</si>
  <si>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</si>
  <si>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</si>
  <si>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</si>
  <si>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</si>
  <si>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</si>
  <si>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</si>
  <si>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</si>
  <si>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</si>
  <si>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</si>
  <si>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</si>
  <si>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</si>
  <si>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</si>
  <si>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</si>
  <si>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</si>
  <si>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</si>
  <si>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</si>
  <si>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</si>
  <si>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</si>
  <si>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</si>
  <si>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</si>
  <si>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</si>
  <si>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</si>
  <si>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</si>
  <si>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</si>
  <si>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</si>
  <si>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</si>
  <si>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</si>
  <si>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</si>
  <si>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</si>
  <si>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</si>
  <si>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</si>
  <si>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</si>
  <si>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</si>
  <si>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</si>
  <si>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</si>
  <si>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</si>
  <si>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</si>
  <si>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</si>
  <si>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</si>
  <si>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</si>
  <si>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</si>
  <si>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</si>
  <si>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</si>
  <si>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</si>
  <si>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</si>
  <si>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</si>
  <si>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</si>
  <si>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</si>
  <si>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</si>
  <si>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</si>
  <si>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</si>
  <si>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</si>
  <si>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</si>
  <si>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</si>
  <si>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</si>
  <si>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</si>
  <si>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</si>
  <si>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</si>
  <si>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</si>
  <si>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</si>
  <si>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</si>
  <si>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</si>
  <si>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</si>
  <si>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</si>
  <si>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</si>
  <si>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</si>
  <si>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</si>
  <si>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</si>
  <si>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</si>
  <si>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</si>
  <si>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</si>
  <si>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</si>
  <si>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</si>
  <si>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</si>
  <si>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</si>
  <si>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</si>
  <si>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</si>
  <si>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</si>
  <si>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</si>
  <si>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</si>
  <si>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</si>
  <si>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</si>
  <si>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</si>
  <si>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</si>
  <si>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</si>
  <si>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</si>
  <si>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</si>
  <si>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</si>
  <si>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</si>
  <si>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</si>
  <si>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</si>
  <si>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</si>
  <si>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</si>
  <si>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</si>
  <si>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</si>
  <si>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</si>
  <si>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</si>
  <si>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</si>
  <si>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</si>
  <si>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</si>
  <si>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</si>
  <si>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</si>
  <si>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</si>
  <si>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</si>
  <si>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</si>
  <si>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</si>
  <si>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</si>
  <si>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</si>
  <si>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</si>
  <si>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</si>
  <si>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</si>
  <si>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</si>
  <si>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</si>
  <si>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</si>
  <si>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</si>
  <si>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</si>
  <si>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</si>
  <si>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</si>
  <si>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</si>
  <si>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</si>
  <si>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</si>
  <si>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</si>
  <si>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</si>
  <si>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</si>
  <si>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</si>
  <si>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</si>
  <si>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</si>
  <si>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</si>
  <si>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</si>
  <si>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</si>
  <si>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</si>
  <si>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</si>
  <si>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</si>
  <si>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</si>
  <si>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</si>
  <si>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</si>
  <si>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</si>
  <si>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</si>
  <si>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</si>
  <si>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</si>
  <si>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</si>
  <si>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</si>
  <si>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</si>
  <si>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</si>
  <si>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</si>
  <si>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</si>
  <si>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</si>
  <si>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</si>
  <si>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</si>
  <si>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</si>
  <si>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</si>
  <si>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</si>
  <si>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</si>
  <si>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</si>
  <si>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</si>
  <si>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</si>
  <si>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</si>
  <si>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</si>
  <si>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</si>
  <si>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</si>
  <si>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</si>
  <si>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</si>
  <si>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</si>
  <si>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</si>
  <si>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</si>
  <si>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</si>
  <si>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</si>
  <si>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</si>
  <si>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</si>
  <si>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</si>
  <si>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</si>
  <si>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</si>
  <si>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</si>
  <si>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</si>
  <si>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</si>
  <si>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</si>
  <si>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</si>
  <si>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</si>
  <si>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</si>
  <si>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</si>
  <si>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</si>
  <si>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</si>
  <si>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</si>
  <si>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</si>
  <si>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</si>
  <si>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</si>
  <si>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</si>
  <si>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</si>
  <si>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</si>
  <si>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</si>
  <si>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</si>
  <si>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</si>
  <si>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</si>
  <si>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</si>
  <si>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</si>
  <si>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</si>
  <si>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</si>
  <si>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</si>
  <si>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</si>
  <si>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</si>
  <si>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</si>
  <si>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</si>
  <si>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</si>
  <si>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</si>
  <si>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</si>
  <si>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</si>
  <si>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</si>
  <si>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</si>
  <si>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</si>
  <si>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</si>
  <si>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</si>
  <si>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</si>
  <si>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</si>
  <si>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</si>
  <si>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</si>
  <si>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</si>
  <si>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</si>
  <si>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</si>
  <si>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</si>
  <si>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</si>
  <si>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</si>
  <si>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</si>
  <si>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</si>
  <si>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</si>
  <si>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</si>
  <si>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</si>
  <si>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</si>
  <si>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</si>
  <si>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</si>
  <si>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</si>
  <si>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</si>
  <si>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</si>
  <si>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</si>
  <si>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</si>
  <si>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</si>
  <si>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</si>
  <si>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</si>
  <si>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</si>
  <si>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</si>
  <si>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</si>
  <si>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</si>
  <si>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</si>
  <si>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</si>
  <si>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</si>
  <si>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</si>
  <si>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</si>
  <si>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</si>
  <si>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</si>
  <si>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</si>
  <si>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</si>
  <si>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</si>
  <si>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</si>
  <si>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</si>
  <si>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</si>
  <si>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</si>
  <si>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</si>
  <si>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</si>
  <si>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</si>
  <si>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</si>
  <si>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</si>
  <si>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</si>
  <si>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</si>
  <si>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</si>
  <si>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</si>
  <si>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</si>
  <si>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</si>
  <si>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</si>
  <si>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</si>
  <si>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</si>
  <si>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</si>
  <si>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</si>
  <si>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</si>
  <si>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</si>
  <si>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</si>
  <si>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</si>
  <si>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</si>
  <si>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</si>
  <si>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</si>
  <si>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</si>
  <si>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</si>
  <si>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</si>
  <si>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</si>
  <si>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</si>
  <si>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</si>
  <si>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</si>
  <si>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</si>
  <si>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</si>
  <si>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</si>
  <si>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</si>
  <si>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</si>
  <si>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</si>
  <si>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</si>
  <si>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</si>
  <si>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</si>
  <si>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</si>
  <si>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</si>
  <si>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</si>
  <si>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</si>
  <si>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</si>
  <si>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</si>
  <si>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</si>
  <si>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</si>
  <si>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</si>
  <si>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</si>
  <si>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</si>
  <si>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</si>
  <si>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</si>
  <si>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</si>
  <si>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</si>
  <si>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</si>
  <si>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</si>
  <si>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</si>
  <si>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</si>
  <si>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</si>
  <si>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</si>
  <si>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</si>
  <si>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</si>
  <si>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</si>
  <si>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</si>
  <si>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</si>
  <si>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</si>
  <si>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</si>
  <si>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</si>
  <si>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</si>
  <si>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</si>
  <si>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</si>
  <si>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</si>
  <si>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</si>
  <si>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</si>
  <si>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</si>
  <si>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</si>
  <si>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</si>
  <si>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</si>
  <si>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</si>
  <si>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</si>
  <si>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</si>
  <si>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</si>
  <si>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</si>
  <si>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</si>
  <si>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</si>
  <si>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</si>
  <si>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</si>
  <si>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</si>
  <si>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</si>
  <si>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</si>
  <si>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</si>
  <si>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</si>
  <si>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</si>
  <si>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</si>
  <si>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</si>
  <si>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</si>
  <si>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</si>
  <si>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</si>
  <si>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</si>
  <si>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</si>
  <si>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</si>
  <si>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</si>
  <si>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</si>
  <si>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</si>
  <si>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</si>
  <si>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</si>
  <si>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</si>
  <si>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</si>
  <si>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</si>
  <si>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</si>
  <si>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</si>
  <si>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</si>
  <si>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</si>
  <si>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</si>
  <si>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</si>
  <si>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</si>
  <si>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</si>
  <si>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</si>
  <si>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</si>
  <si>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</si>
  <si>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</si>
  <si>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</si>
  <si>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</si>
  <si>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</si>
  <si>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</si>
  <si>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</si>
  <si>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</si>
  <si>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</si>
  <si>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</si>
  <si>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</si>
  <si>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</si>
  <si>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</si>
  <si>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</si>
  <si>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</si>
  <si>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</si>
  <si>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</si>
  <si>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</si>
  <si>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</si>
  <si>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</si>
  <si>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</si>
  <si>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</si>
  <si>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</si>
  <si>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</si>
  <si>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</si>
  <si>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</si>
  <si>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</si>
  <si>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</si>
  <si>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</si>
  <si>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</si>
  <si>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</si>
  <si>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</si>
  <si>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</si>
  <si>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</si>
  <si>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</si>
  <si>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</si>
  <si>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</si>
  <si>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</si>
  <si>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</si>
  <si>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</si>
  <si>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</si>
  <si>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</si>
  <si>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</si>
  <si>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</si>
  <si>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</si>
  <si>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</si>
  <si>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</si>
  <si>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</si>
  <si>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</si>
  <si>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</si>
  <si>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</si>
  <si>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</si>
  <si>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</si>
  <si>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</si>
  <si>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</si>
  <si>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</si>
  <si>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</si>
  <si>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</si>
  <si>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</si>
  <si>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</si>
  <si>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</si>
  <si>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</si>
  <si>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</si>
  <si>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</si>
  <si>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</si>
  <si>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</si>
  <si>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</si>
  <si>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</si>
  <si>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</si>
  <si>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</si>
  <si>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</si>
  <si>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</si>
  <si>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</si>
  <si>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</si>
  <si>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</si>
  <si>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</si>
  <si>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</si>
  <si>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</si>
  <si>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</si>
  <si>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</si>
  <si>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</si>
  <si>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</si>
  <si>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</si>
  <si>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</si>
  <si>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</si>
  <si>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</si>
  <si>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</si>
  <si>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</si>
  <si>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</si>
  <si>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</si>
  <si>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</si>
  <si>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</si>
  <si>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</si>
  <si>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</si>
  <si>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</si>
  <si>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</si>
  <si>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</si>
  <si>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</si>
  <si>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</si>
  <si>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</si>
  <si>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</si>
  <si>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</si>
  <si>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</si>
  <si>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</si>
  <si>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</si>
  <si>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</si>
  <si>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</si>
  <si>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</si>
  <si>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</si>
  <si>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</si>
  <si>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</si>
  <si>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</si>
  <si>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</si>
  <si>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</si>
  <si>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</si>
  <si>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</si>
  <si>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</si>
  <si>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</si>
  <si>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</si>
  <si>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</si>
  <si>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</si>
  <si>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</si>
  <si>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</si>
  <si>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</si>
  <si>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</si>
  <si>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</si>
  <si>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</si>
  <si>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</si>
  <si>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</si>
  <si>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</si>
  <si>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</si>
  <si>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</si>
  <si>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</si>
  <si>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</si>
  <si>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</si>
  <si>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</si>
  <si>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</si>
  <si>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</si>
  <si>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</si>
  <si>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</si>
  <si>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</si>
  <si>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</si>
  <si>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</si>
  <si>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</si>
  <si>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</si>
  <si>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</si>
  <si>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</si>
  <si>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</si>
  <si>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</si>
  <si>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</si>
  <si>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</si>
  <si>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</si>
  <si>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</si>
  <si>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</si>
  <si>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</si>
  <si>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</si>
  <si>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</si>
  <si>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</si>
  <si>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</si>
  <si>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</si>
  <si>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</si>
  <si>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</si>
  <si>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</si>
  <si>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</si>
  <si>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</si>
  <si>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</si>
  <si>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</si>
  <si>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</si>
  <si>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</si>
  <si>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</si>
  <si>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</si>
  <si>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</si>
  <si>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</si>
  <si>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</si>
  <si>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</si>
  <si>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</si>
  <si>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</si>
  <si>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</si>
  <si>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</si>
  <si>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</si>
  <si>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</si>
  <si>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</si>
  <si>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</si>
  <si>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</si>
  <si>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</si>
  <si>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</si>
  <si>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</si>
  <si>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</si>
  <si>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</si>
  <si>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</si>
  <si>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</si>
  <si>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</si>
  <si>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</si>
  <si>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</si>
  <si>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</si>
  <si>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</si>
  <si>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</si>
  <si>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</si>
  <si>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</si>
  <si>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</si>
  <si>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</si>
  <si>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</si>
  <si>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</si>
  <si>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</si>
  <si>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</si>
  <si>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</si>
  <si>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</si>
  <si>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</si>
  <si>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</si>
  <si>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</si>
  <si>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</si>
  <si>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</si>
  <si>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</si>
  <si>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</si>
  <si>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</si>
  <si>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</si>
  <si>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</si>
  <si>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</si>
  <si>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</si>
  <si>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</si>
  <si>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</si>
  <si>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</si>
  <si>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</si>
  <si>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</si>
  <si>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</si>
  <si>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</si>
  <si>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</si>
  <si>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</si>
  <si>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</si>
  <si>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</si>
  <si>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</si>
  <si>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</si>
  <si>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</si>
  <si>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</si>
  <si>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</si>
  <si>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</si>
  <si>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</si>
  <si>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</si>
  <si>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</si>
  <si>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</si>
  <si>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</si>
  <si>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</si>
  <si>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</si>
  <si>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</si>
  <si>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</si>
  <si>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</si>
  <si>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</si>
  <si>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</si>
  <si>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</si>
  <si>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</si>
  <si>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</si>
  <si>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</si>
  <si>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</si>
  <si>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</si>
  <si>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</si>
  <si>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</si>
  <si>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</si>
  <si>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</si>
  <si>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</si>
  <si>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</si>
  <si>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</si>
  <si>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</si>
  <si>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</si>
  <si>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</si>
  <si>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</si>
  <si>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</si>
  <si>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</si>
  <si>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</si>
  <si>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</si>
  <si>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</si>
  <si>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</si>
  <si>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</si>
  <si>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</si>
  <si>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</si>
  <si>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</si>
  <si>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</si>
  <si>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</si>
  <si>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</si>
  <si>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</si>
  <si>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</si>
  <si>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</si>
  <si>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</si>
  <si>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</si>
  <si>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</si>
  <si>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</si>
  <si>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</si>
  <si>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</si>
  <si>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</si>
  <si>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</si>
  <si>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</si>
  <si>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</si>
  <si>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</si>
  <si>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</si>
  <si>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</si>
  <si>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</si>
  <si>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</si>
  <si>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</si>
  <si>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</si>
  <si>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</si>
  <si>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</si>
  <si>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</si>
  <si>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</si>
  <si>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</si>
  <si>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</si>
  <si>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</si>
  <si>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</si>
  <si>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</si>
  <si>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</si>
  <si>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</si>
  <si>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</si>
  <si>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</si>
  <si>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</si>
  <si>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</si>
  <si>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</si>
  <si>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</si>
  <si>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</si>
  <si>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</si>
  <si>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</si>
  <si>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</si>
  <si>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</si>
  <si>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</si>
  <si>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</si>
  <si>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</si>
  <si>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</si>
  <si>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</si>
  <si>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</si>
  <si>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</si>
  <si>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</si>
  <si>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</si>
  <si>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</si>
  <si>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</si>
  <si>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</si>
  <si>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</si>
  <si>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</si>
  <si>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</si>
  <si>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</si>
  <si>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</si>
  <si>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</si>
  <si>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</si>
  <si>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</si>
  <si>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</si>
  <si>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</si>
  <si>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</si>
  <si>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</si>
  <si>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</si>
  <si>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</si>
  <si>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</si>
  <si>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</si>
  <si>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</si>
  <si>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</si>
  <si>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</si>
  <si>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</si>
  <si>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</si>
  <si>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</si>
  <si>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</si>
  <si>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</si>
  <si>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</si>
  <si>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</si>
  <si>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</si>
  <si>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</si>
  <si>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</si>
  <si>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</si>
  <si>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</si>
  <si>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</si>
  <si>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</si>
  <si>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</si>
  <si>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</si>
  <si>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</si>
  <si>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</si>
  <si>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</si>
  <si>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</si>
  <si>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</si>
  <si>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</si>
  <si>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</si>
  <si>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</si>
  <si>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</si>
  <si>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</si>
  <si>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</si>
  <si>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</si>
  <si>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</si>
  <si>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</si>
  <si>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</si>
  <si>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</si>
  <si>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</si>
  <si>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</si>
  <si>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</si>
  <si>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</si>
  <si>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</si>
  <si>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</si>
  <si>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</si>
  <si>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</si>
  <si>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</si>
  <si>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</si>
  <si>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</si>
  <si>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</si>
  <si>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</si>
  <si>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</si>
  <si>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</si>
  <si>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</si>
  <si>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</si>
  <si>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</si>
  <si>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</si>
  <si>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</si>
  <si>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</si>
  <si>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</si>
  <si>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</si>
  <si>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</si>
  <si>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</si>
  <si>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</si>
  <si>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</si>
  <si>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</si>
  <si>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</si>
  <si>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</si>
  <si>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</si>
  <si>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</si>
  <si>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</si>
  <si>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</si>
  <si>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</si>
  <si>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</si>
  <si>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</si>
  <si>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</si>
  <si>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</si>
  <si>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</si>
  <si>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</si>
  <si>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</si>
  <si>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</si>
  <si>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</si>
  <si>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</si>
  <si>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</si>
  <si>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</si>
  <si>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</si>
  <si>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</si>
  <si>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</si>
  <si>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</si>
  <si>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</si>
  <si>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</si>
  <si>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</si>
  <si>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</si>
  <si>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</si>
  <si>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</si>
  <si>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</si>
  <si>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</si>
  <si>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</si>
  <si>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</si>
  <si>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</si>
  <si>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</si>
  <si>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</si>
  <si>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</si>
  <si>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</si>
  <si>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</si>
  <si>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</si>
  <si>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</si>
  <si>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</si>
  <si>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</si>
  <si>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</si>
  <si>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</si>
  <si>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</si>
  <si>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</si>
  <si>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</si>
  <si>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</si>
  <si>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</si>
  <si>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</si>
  <si>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</si>
  <si>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</si>
  <si>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</si>
  <si>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</si>
  <si>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</si>
  <si>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</si>
  <si>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</si>
  <si>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</si>
  <si>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</si>
  <si>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</si>
  <si>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</si>
  <si>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</si>
  <si>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</si>
  <si>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</si>
  <si>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</si>
  <si>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</si>
  <si>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</si>
  <si>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</si>
  <si>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</si>
  <si>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</si>
  <si>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</si>
  <si>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</si>
  <si>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</si>
  <si>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</si>
  <si>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</si>
  <si>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</si>
  <si>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</si>
  <si>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</si>
  <si>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</si>
  <si>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</si>
  <si>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</si>
  <si>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</si>
  <si>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</si>
  <si>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</si>
  <si>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</si>
  <si>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</si>
  <si>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</si>
  <si>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</si>
  <si>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</si>
  <si>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</si>
  <si>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</si>
  <si>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</si>
  <si>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</si>
  <si>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</si>
  <si>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</si>
  <si>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</si>
  <si>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</si>
  <si>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</si>
  <si>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</si>
  <si>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</si>
  <si>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</si>
  <si>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</si>
  <si>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</si>
  <si>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</si>
  <si>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</si>
  <si>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</si>
  <si>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</si>
  <si>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</si>
  <si>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</si>
  <si>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</si>
  <si>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</si>
  <si>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</si>
  <si>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</si>
  <si>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</si>
  <si>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</si>
  <si>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</si>
  <si>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</si>
  <si>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</si>
  <si>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</si>
  <si>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</si>
  <si>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</si>
  <si>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</si>
  <si>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</si>
  <si>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</si>
  <si>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</si>
  <si>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</si>
  <si>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</si>
  <si>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</si>
  <si>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</si>
  <si>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</si>
  <si>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</si>
  <si>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</si>
  <si>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</si>
  <si>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</si>
  <si>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</si>
  <si>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</si>
  <si>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</si>
  <si>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</si>
  <si>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</si>
  <si>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</si>
  <si>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</si>
  <si>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</si>
  <si>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</si>
  <si>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</si>
  <si>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</si>
  <si>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</si>
  <si>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</si>
  <si>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</si>
  <si>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</si>
  <si>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</si>
  <si>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</si>
  <si>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</si>
  <si>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</si>
  <si>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</si>
  <si>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</si>
  <si>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</si>
  <si>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</si>
  <si>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</si>
  <si>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</si>
  <si>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</si>
  <si>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</si>
  <si>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</si>
  <si>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</si>
  <si>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</si>
  <si>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</si>
  <si>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</si>
  <si>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</si>
  <si>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</si>
  <si>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</si>
  <si>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</si>
  <si>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</si>
  <si>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</si>
  <si>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</si>
  <si>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</si>
  <si>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</si>
  <si>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</si>
  <si>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</si>
  <si>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</si>
  <si>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</si>
  <si>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</si>
  <si>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</si>
  <si>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</si>
  <si>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</si>
  <si>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</si>
  <si>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</si>
  <si>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</si>
  <si>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</si>
  <si>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</si>
  <si>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</si>
  <si>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</si>
  <si>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</si>
  <si>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</si>
  <si>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</si>
  <si>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</si>
  <si>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</si>
  <si>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</si>
  <si>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</si>
  <si>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</si>
  <si>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</si>
  <si>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</si>
  <si>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</si>
  <si>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</si>
  <si>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</si>
  <si>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</si>
  <si>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</si>
  <si>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</si>
  <si>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</si>
  <si>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</si>
  <si>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</si>
  <si>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</si>
  <si>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</si>
  <si>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</si>
  <si>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</si>
  <si>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</si>
  <si>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</si>
  <si>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</si>
  <si>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</si>
  <si>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</si>
  <si>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</si>
  <si>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</si>
  <si>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</si>
  <si>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</si>
  <si>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</si>
  <si>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</si>
  <si>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</si>
  <si>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</si>
  <si>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</si>
  <si>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</si>
  <si>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</si>
  <si>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</si>
  <si>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</si>
  <si>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</si>
  <si>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</si>
  <si>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</si>
  <si>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</si>
  <si>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</si>
  <si>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</si>
  <si>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</si>
  <si>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</si>
  <si>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</si>
  <si>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</si>
  <si>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</si>
  <si>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</si>
  <si>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</si>
  <si>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</si>
  <si>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</si>
  <si>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</si>
  <si>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</si>
  <si>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</si>
  <si>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</si>
  <si>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</si>
  <si>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</si>
  <si>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</si>
  <si>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</si>
  <si>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</si>
  <si>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</si>
  <si>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</si>
  <si>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</si>
  <si>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</si>
  <si>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</si>
  <si>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</si>
  <si>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</si>
  <si>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</si>
  <si>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</si>
  <si>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</si>
  <si>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</si>
  <si>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</si>
  <si>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</si>
  <si>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</si>
  <si>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</si>
  <si>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</si>
  <si>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</si>
  <si>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</si>
  <si>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</si>
  <si>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</si>
  <si>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</si>
  <si>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</si>
  <si>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</si>
  <si>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</si>
  <si>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</si>
  <si>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</si>
  <si>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</si>
  <si>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</si>
  <si>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</si>
  <si>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</si>
  <si>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</si>
  <si>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</si>
  <si>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</si>
  <si>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</si>
  <si>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</si>
  <si>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</si>
  <si>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</si>
  <si>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</si>
  <si>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</si>
  <si>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</si>
  <si>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</si>
  <si>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</si>
  <si>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</si>
  <si>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</si>
  <si>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</si>
  <si>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</si>
  <si>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</si>
  <si>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</si>
  <si>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</si>
  <si>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</si>
  <si>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</si>
  <si>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</si>
  <si>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</si>
  <si>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</si>
  <si>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</si>
  <si>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</si>
  <si>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</si>
  <si>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</si>
  <si>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</si>
  <si>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</si>
  <si>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</si>
  <si>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</si>
  <si>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</si>
  <si>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</si>
  <si>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</si>
  <si>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</si>
  <si>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</si>
  <si>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</si>
  <si>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</si>
  <si>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</si>
  <si>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</si>
  <si>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</si>
  <si>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</si>
  <si>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</si>
  <si>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</si>
  <si>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</si>
  <si>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</si>
  <si>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</si>
  <si>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</si>
  <si>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</si>
  <si>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</si>
  <si>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</si>
  <si>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</si>
  <si>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</si>
  <si>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</si>
  <si>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</si>
  <si>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</si>
  <si>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</si>
  <si>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</si>
  <si>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</si>
  <si>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</si>
  <si>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</si>
  <si>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</si>
  <si>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</si>
  <si>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</si>
  <si>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</si>
  <si>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</si>
  <si>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</si>
  <si>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</si>
  <si>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</si>
  <si>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</si>
  <si>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</si>
  <si>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</si>
  <si>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</si>
  <si>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</si>
  <si>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</si>
  <si>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</si>
  <si>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</si>
  <si>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</si>
  <si>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</si>
  <si>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</si>
  <si>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</si>
  <si>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</si>
  <si>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</si>
  <si>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</si>
  <si>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</si>
  <si>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</si>
  <si>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</si>
  <si>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</si>
  <si>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</si>
  <si>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</si>
  <si>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</si>
  <si>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</si>
  <si>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</si>
  <si>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</si>
  <si>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</si>
  <si>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</si>
  <si>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</si>
  <si>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</si>
  <si>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</si>
  <si>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</si>
  <si>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</si>
  <si>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</si>
  <si>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</si>
  <si>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</si>
  <si>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</si>
  <si>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</si>
  <si>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</si>
  <si>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</si>
  <si>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</si>
  <si>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</si>
  <si>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</si>
  <si>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</si>
  <si>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</si>
  <si>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</si>
  <si>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</si>
  <si>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</si>
  <si>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</si>
  <si>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</si>
  <si>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</si>
  <si>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</si>
  <si>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</si>
  <si>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</si>
  <si>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</si>
  <si>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</si>
  <si>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</si>
  <si>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</si>
  <si>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</si>
  <si>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</si>
  <si>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</si>
  <si>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</si>
  <si>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</si>
  <si>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</si>
  <si>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</si>
  <si>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</si>
  <si>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</si>
  <si>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</si>
  <si>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</si>
  <si>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</si>
  <si>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</si>
  <si>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</si>
  <si>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</si>
  <si>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</si>
  <si>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</si>
  <si>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</si>
  <si>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</si>
  <si>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</si>
  <si>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</si>
  <si>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</si>
  <si>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</si>
  <si>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</si>
  <si>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</si>
  <si>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</si>
  <si>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</si>
  <si>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</si>
  <si>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</si>
  <si>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</si>
  <si>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</si>
  <si>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</si>
  <si>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</si>
  <si>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</si>
  <si>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</si>
  <si>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</si>
  <si>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</si>
  <si>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</si>
  <si>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</si>
  <si>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</si>
  <si>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</si>
  <si>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</si>
  <si>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</si>
  <si>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</si>
  <si>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</si>
  <si>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</si>
  <si>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</si>
  <si>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</si>
  <si>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</si>
  <si>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</si>
  <si>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</si>
  <si>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</si>
  <si>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</si>
  <si>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</si>
  <si>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</si>
  <si>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</si>
  <si>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</si>
  <si>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</si>
  <si>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</si>
  <si>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</si>
  <si>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</si>
  <si>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</si>
  <si>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</si>
  <si>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</si>
  <si>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</si>
  <si>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</si>
  <si>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</si>
  <si>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</si>
  <si>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</si>
  <si>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</si>
  <si>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</si>
  <si>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</si>
  <si>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</si>
  <si>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</si>
  <si>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</si>
  <si>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</si>
  <si>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</si>
  <si>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</si>
  <si>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</si>
  <si>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</si>
  <si>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</si>
  <si>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</si>
  <si>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</si>
  <si>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</si>
  <si>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</si>
  <si>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</si>
  <si>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</si>
  <si>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</si>
  <si>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</si>
  <si>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</si>
  <si>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</si>
  <si>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</si>
  <si>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</si>
  <si>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</si>
  <si>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</si>
  <si>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</si>
  <si>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</si>
  <si>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</si>
  <si>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</si>
  <si>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</si>
  <si>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</si>
  <si>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</si>
  <si>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</si>
  <si>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</si>
  <si>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</si>
  <si>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</si>
  <si>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</si>
  <si>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</si>
  <si>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</si>
  <si>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</si>
  <si>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</si>
  <si>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</si>
  <si>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</si>
  <si>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</si>
  <si>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</si>
  <si>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</si>
  <si>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</si>
  <si>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</si>
  <si>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</si>
  <si>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</si>
  <si>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</si>
  <si>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</si>
  <si>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</si>
  <si>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</si>
  <si>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</si>
  <si>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</si>
  <si>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</si>
  <si>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</si>
  <si>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</si>
  <si>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</si>
  <si>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</si>
  <si>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</si>
  <si>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</si>
  <si>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</si>
  <si>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</si>
  <si>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</si>
  <si>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</si>
  <si>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</si>
  <si>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</si>
  <si>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</si>
  <si>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</si>
  <si>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</si>
  <si>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</si>
  <si>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</si>
  <si>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</si>
  <si>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</si>
  <si>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</si>
  <si>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</si>
  <si>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</si>
  <si>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</si>
  <si>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</si>
  <si>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</si>
  <si>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</si>
  <si>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</si>
  <si>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</si>
  <si>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</si>
  <si>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</si>
  <si>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</si>
  <si>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</si>
  <si>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</si>
  <si>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</si>
  <si>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</si>
  <si>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</si>
  <si>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</si>
  <si>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</si>
  <si>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</si>
  <si>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</si>
  <si>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</si>
  <si>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</si>
  <si>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</si>
  <si>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</si>
  <si>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</si>
  <si>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</si>
  <si>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</si>
  <si>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</si>
  <si>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</si>
  <si>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</si>
  <si>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</si>
  <si>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</si>
  <si>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</si>
  <si>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</si>
  <si>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</si>
  <si>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</si>
  <si>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</si>
  <si>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</si>
  <si>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</si>
  <si>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</si>
  <si>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</si>
  <si>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</si>
  <si>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</si>
  <si>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</si>
  <si>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</si>
  <si>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</si>
  <si>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</si>
  <si>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</si>
  <si>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</si>
  <si>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</si>
  <si>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</si>
  <si>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</si>
  <si>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</si>
  <si>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</si>
  <si>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</si>
  <si>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</si>
  <si>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</si>
  <si>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</si>
  <si>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</si>
  <si>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</si>
  <si>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</si>
  <si>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</si>
  <si>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</si>
  <si>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</si>
  <si>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</si>
  <si>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</si>
  <si>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</si>
  <si>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</si>
  <si>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</si>
  <si>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</si>
  <si>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</si>
  <si>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</si>
  <si>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</si>
  <si>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</si>
  <si>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</si>
  <si>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</si>
  <si>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</si>
  <si>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</si>
  <si>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</si>
  <si>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</si>
  <si>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</si>
  <si>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</si>
  <si>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</si>
  <si>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</si>
  <si>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</si>
  <si>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</si>
  <si>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</si>
  <si>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</si>
  <si>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</si>
  <si>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</si>
  <si>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</si>
  <si>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</si>
  <si>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</si>
  <si>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</si>
  <si>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</si>
  <si>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</si>
  <si>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</si>
  <si>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</si>
  <si>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</si>
  <si>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</si>
  <si>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</si>
  <si>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</si>
  <si>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</si>
  <si>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</si>
  <si>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</si>
  <si>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</si>
  <si>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</si>
  <si>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</si>
  <si>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</si>
  <si>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</si>
  <si>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</si>
  <si>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</si>
  <si>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</si>
  <si>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</si>
  <si>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</si>
  <si>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</si>
  <si>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</si>
  <si>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</si>
  <si>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</si>
  <si>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</si>
  <si>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</si>
  <si>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</si>
  <si>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</si>
  <si>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</si>
  <si>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</si>
  <si>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</si>
  <si>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</si>
  <si>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</si>
  <si>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</si>
  <si>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</si>
  <si>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</si>
  <si>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</si>
  <si>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</si>
  <si>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</si>
  <si>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</si>
  <si>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</si>
  <si>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</si>
  <si>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</si>
  <si>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</si>
  <si>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</si>
  <si>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</si>
  <si>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</si>
  <si>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</si>
  <si>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</si>
  <si>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</si>
  <si>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</si>
  <si>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</si>
  <si>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</si>
  <si>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</si>
  <si>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</si>
  <si>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</si>
  <si>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</si>
  <si>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</si>
  <si>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</si>
  <si>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</si>
  <si>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</si>
  <si>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</si>
  <si>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</si>
  <si>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</si>
  <si>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</si>
  <si>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</si>
  <si>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</si>
  <si>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</si>
  <si>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</si>
  <si>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</si>
  <si>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</si>
  <si>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</si>
  <si>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</si>
  <si>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</si>
  <si>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</si>
  <si>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</si>
  <si>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</si>
  <si>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</si>
  <si>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</si>
  <si>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</si>
  <si>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</si>
  <si>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</si>
  <si>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</si>
  <si>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</si>
  <si>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</si>
  <si>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</si>
  <si>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</si>
  <si>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</si>
  <si>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</si>
  <si>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</si>
  <si>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</si>
  <si>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</si>
  <si>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</si>
  <si>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</si>
  <si>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</si>
  <si>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</si>
  <si>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</si>
  <si>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</si>
  <si>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</si>
  <si>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</si>
  <si>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</si>
  <si>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</si>
  <si>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</si>
  <si>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</si>
  <si>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</si>
  <si>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</si>
  <si>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</si>
  <si>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</si>
  <si>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</si>
  <si>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</si>
  <si>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</si>
  <si>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</si>
  <si>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</si>
  <si>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</si>
  <si>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</si>
  <si>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</si>
  <si>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</si>
  <si>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</si>
  <si>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</si>
  <si>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</si>
  <si>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</si>
  <si>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</si>
  <si>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</si>
  <si>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</si>
  <si>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</si>
  <si>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</si>
  <si>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</si>
  <si>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</si>
  <si>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</si>
  <si>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</si>
  <si>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</si>
  <si>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</si>
  <si>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</si>
  <si>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</si>
  <si>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</si>
  <si>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</si>
  <si>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</si>
  <si>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</si>
  <si>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</si>
  <si>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</si>
  <si>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</si>
  <si>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</si>
  <si>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</si>
  <si>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</si>
  <si>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</si>
  <si>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</si>
  <si>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</si>
  <si>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</si>
  <si>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</si>
  <si>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</si>
  <si>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</si>
  <si>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</si>
  <si>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</si>
  <si>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</si>
  <si>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</si>
  <si>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</si>
  <si>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</si>
  <si>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</si>
  <si>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</si>
  <si>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</si>
  <si>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</si>
  <si>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</si>
  <si>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</si>
  <si>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</si>
  <si>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</si>
  <si>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</si>
  <si>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</si>
  <si>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</si>
  <si>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</si>
  <si>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</si>
  <si>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</si>
  <si>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</si>
  <si>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</si>
  <si>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</si>
  <si>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</si>
  <si>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</si>
  <si>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</si>
  <si>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</si>
  <si>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</si>
  <si>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</si>
  <si>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</si>
  <si>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</si>
  <si>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</si>
  <si>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</si>
  <si>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</si>
  <si>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</si>
  <si>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</si>
  <si>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</si>
  <si>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</si>
  <si>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</si>
  <si>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</si>
  <si>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</si>
  <si>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</si>
  <si>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</si>
  <si>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</si>
  <si>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</si>
  <si>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</si>
  <si>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</si>
  <si>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</si>
  <si>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</si>
  <si>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</si>
  <si>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</si>
  <si>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</si>
  <si>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</si>
  <si>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</si>
  <si>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</si>
  <si>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</si>
  <si>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</si>
  <si>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</si>
  <si>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</si>
  <si>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</si>
  <si>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</si>
  <si>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</si>
  <si>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</si>
  <si>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</si>
  <si>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</si>
  <si>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</si>
  <si>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</si>
  <si>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</si>
  <si>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</si>
  <si>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</si>
  <si>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</si>
  <si>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</si>
  <si>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</si>
  <si>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</si>
  <si>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</si>
  <si>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</si>
  <si>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</si>
  <si>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</si>
  <si>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</si>
  <si>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</si>
  <si>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</si>
  <si>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</si>
  <si>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</si>
  <si>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</si>
  <si>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</si>
  <si>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</si>
  <si>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</si>
  <si>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</si>
  <si>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</si>
  <si>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</si>
  <si>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</si>
  <si>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</si>
  <si>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</si>
  <si>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</si>
  <si>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</si>
  <si>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</si>
  <si>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</si>
  <si>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</si>
  <si>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</si>
  <si>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</si>
  <si>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</si>
  <si>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</si>
  <si>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</si>
  <si>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</si>
  <si>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</si>
  <si>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</si>
  <si>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</si>
  <si>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</si>
  <si>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</si>
  <si>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</si>
  <si>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</si>
  <si>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</si>
  <si>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</si>
  <si>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</si>
  <si>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</si>
  <si>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</si>
  <si>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</si>
  <si>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</si>
  <si>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</si>
  <si>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</si>
  <si>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</si>
  <si>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</si>
  <si>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</si>
  <si>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</si>
  <si>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</si>
  <si>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</si>
  <si>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</si>
  <si>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</si>
  <si>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</si>
  <si>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</si>
  <si>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</si>
  <si>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</si>
  <si>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</si>
  <si>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</si>
  <si>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</si>
  <si>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</si>
  <si>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</si>
  <si>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</si>
  <si>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</si>
  <si>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</si>
  <si>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</si>
  <si>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</si>
  <si>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</si>
  <si>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</si>
  <si>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</si>
  <si>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</si>
  <si>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</si>
  <si>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</si>
  <si>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</si>
  <si>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</si>
  <si>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</si>
  <si>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</si>
  <si>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</si>
  <si>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</si>
  <si>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</si>
  <si>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</si>
  <si>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</si>
  <si>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</si>
  <si>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</si>
  <si>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</si>
  <si>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</si>
  <si>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</si>
  <si>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</si>
  <si>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</si>
  <si>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</si>
  <si>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</si>
  <si>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</si>
  <si>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</si>
  <si>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</si>
  <si>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</si>
  <si>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</si>
  <si>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</si>
  <si>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</si>
  <si>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</si>
  <si>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</si>
  <si>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</si>
  <si>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</si>
  <si>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</si>
  <si>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</si>
  <si>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</si>
  <si>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</si>
  <si>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</si>
  <si>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</si>
  <si>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</si>
  <si>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</si>
  <si>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</si>
  <si>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</si>
  <si>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</si>
  <si>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</si>
  <si>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</si>
  <si>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</si>
  <si>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</si>
  <si>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</si>
  <si>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</si>
  <si>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</si>
  <si>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</si>
  <si>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</si>
  <si>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</si>
  <si>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</si>
  <si>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</si>
  <si>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</si>
  <si>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</si>
  <si>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</si>
  <si>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</si>
  <si>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</si>
  <si>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</si>
  <si>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</si>
  <si>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</si>
  <si>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</si>
  <si>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</si>
  <si>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</si>
  <si>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</si>
  <si>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</si>
  <si>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</si>
  <si>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</si>
  <si>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</si>
  <si>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</si>
  <si>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</si>
  <si>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</si>
  <si>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</si>
  <si>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</si>
  <si>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</si>
  <si>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</si>
  <si>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</si>
  <si>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</si>
  <si>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</si>
  <si>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</si>
  <si>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</si>
  <si>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</si>
  <si>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</si>
  <si>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</si>
  <si>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</si>
  <si>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</si>
  <si>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</si>
  <si>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</si>
  <si>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</si>
  <si>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</si>
  <si>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</si>
  <si>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</si>
  <si>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</si>
  <si>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</si>
  <si>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</si>
  <si>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</si>
  <si>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</si>
  <si>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</si>
  <si>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</si>
  <si>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</si>
  <si>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</si>
  <si>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</si>
  <si>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</si>
  <si>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</si>
  <si>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</si>
  <si>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</si>
  <si>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</si>
  <si>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</si>
  <si>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</si>
  <si>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</si>
  <si>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</si>
  <si>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</si>
  <si>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</si>
  <si>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</si>
  <si>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</si>
  <si>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</si>
  <si>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</si>
  <si>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</si>
  <si>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</si>
  <si>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</si>
  <si>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</si>
  <si>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</si>
  <si>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</si>
  <si>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</si>
  <si>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</si>
  <si>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</si>
  <si>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</si>
  <si>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</si>
  <si>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</si>
  <si>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</si>
  <si>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</si>
  <si>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</si>
  <si>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</si>
  <si>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</si>
  <si>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</si>
  <si>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</si>
  <si>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</si>
  <si>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</si>
  <si>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</si>
  <si>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</si>
  <si>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</si>
  <si>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</si>
  <si>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</si>
  <si>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</si>
  <si>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</si>
  <si>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</si>
  <si>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</si>
  <si>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</si>
  <si>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</si>
  <si>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</si>
  <si>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</si>
  <si>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</si>
  <si>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</si>
  <si>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</si>
  <si>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</si>
  <si>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</si>
  <si>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</si>
  <si>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</si>
  <si>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</si>
  <si>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</si>
  <si>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</si>
  <si>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</si>
  <si>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</si>
  <si>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</si>
  <si>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</si>
  <si>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</si>
  <si>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</si>
  <si>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</si>
  <si>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</si>
  <si>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</si>
  <si>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</si>
  <si>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</si>
  <si>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</si>
  <si>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</si>
  <si>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</si>
  <si>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</si>
  <si>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</si>
  <si>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</si>
  <si>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</si>
  <si>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</si>
  <si>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</si>
  <si>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</si>
  <si>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</si>
  <si>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</si>
  <si>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</si>
  <si>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</si>
  <si>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</si>
  <si>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</si>
  <si>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</si>
  <si>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</si>
  <si>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</si>
  <si>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</si>
  <si>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</si>
  <si>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</si>
  <si>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</si>
  <si>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</si>
  <si>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</si>
  <si>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</si>
  <si>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</si>
  <si>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</si>
  <si>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</si>
  <si>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</si>
  <si>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</si>
  <si>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</si>
  <si>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</si>
  <si>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</si>
  <si>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</si>
  <si>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</si>
  <si>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</si>
  <si>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</si>
  <si>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</si>
  <si>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</si>
  <si>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</si>
  <si>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</si>
  <si>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</si>
  <si>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</si>
  <si>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</si>
  <si>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</si>
  <si>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</si>
  <si>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</si>
  <si>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</si>
  <si>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</si>
  <si>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</si>
  <si>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</si>
  <si>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</si>
  <si>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</si>
  <si>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</si>
  <si>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</si>
  <si>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</si>
  <si>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</si>
  <si>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</si>
  <si>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</si>
  <si>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</si>
  <si>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</si>
  <si>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</si>
  <si>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</si>
  <si>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</si>
  <si>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</si>
  <si>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</si>
  <si>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</si>
  <si>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</si>
  <si>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</si>
  <si>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</si>
  <si>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</si>
  <si>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</si>
  <si>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</si>
  <si>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</si>
  <si>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</si>
  <si>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</si>
  <si>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</si>
  <si>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</si>
  <si>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</si>
  <si>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</si>
  <si>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</si>
  <si>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</si>
  <si>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</si>
  <si>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</si>
  <si>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</si>
  <si>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</si>
  <si>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</si>
  <si>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</si>
  <si>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</si>
  <si>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</si>
  <si>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</si>
  <si>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</si>
  <si>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</si>
  <si>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</si>
  <si>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</si>
  <si>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</si>
  <si>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</si>
  <si>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</si>
  <si>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</si>
  <si>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</si>
  <si>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</si>
  <si>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</si>
  <si>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</si>
  <si>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</si>
  <si>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</si>
  <si>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</si>
  <si>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</si>
  <si>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</si>
  <si>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</si>
  <si>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</si>
  <si>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</si>
  <si>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</si>
  <si>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</si>
  <si>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</si>
  <si>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</si>
  <si>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</si>
  <si>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</si>
  <si>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</si>
  <si>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</si>
  <si>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</si>
  <si>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</si>
  <si>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</si>
  <si>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</si>
  <si>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</si>
  <si>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</si>
  <si>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</si>
  <si>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</si>
  <si>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</si>
  <si>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</si>
  <si>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</si>
  <si>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</si>
  <si>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</si>
  <si>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</si>
  <si>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</si>
  <si>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</si>
  <si>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</si>
  <si>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</si>
  <si>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</si>
  <si>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</si>
  <si>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</si>
  <si>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</si>
  <si>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</si>
  <si>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</si>
  <si>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</si>
  <si>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</si>
  <si>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</si>
  <si>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</si>
  <si>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</si>
  <si>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</si>
  <si>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</si>
  <si>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</si>
  <si>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</si>
  <si>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</si>
  <si>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</si>
  <si>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</si>
  <si>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</si>
  <si>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</si>
  <si>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</si>
  <si>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</si>
  <si>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</si>
  <si>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</si>
  <si>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</si>
  <si>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</si>
  <si>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</si>
  <si>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</si>
  <si>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</si>
  <si>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</si>
  <si>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</si>
  <si>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</si>
  <si>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</si>
  <si>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</si>
  <si>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</si>
  <si>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</si>
  <si>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</si>
  <si>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</si>
  <si>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</si>
  <si>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</si>
  <si>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</si>
  <si>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</si>
  <si>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</si>
  <si>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</si>
  <si>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</si>
  <si>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</si>
  <si>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</si>
  <si>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</si>
  <si>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</si>
  <si>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</si>
  <si>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</si>
  <si>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</si>
  <si>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</si>
  <si>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</si>
  <si>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</si>
  <si>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</si>
  <si>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</si>
  <si>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</si>
  <si>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</si>
  <si>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</si>
  <si>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</si>
  <si>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</si>
  <si>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</si>
  <si>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</si>
  <si>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</si>
  <si>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</si>
  <si>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</si>
  <si>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</si>
  <si>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</si>
  <si>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</si>
  <si>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</si>
  <si>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</si>
  <si>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</si>
  <si>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</si>
  <si>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</si>
  <si>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</si>
  <si>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</si>
  <si>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</si>
  <si>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</si>
  <si>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</si>
  <si>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</si>
  <si>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</si>
  <si>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</si>
  <si>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</si>
  <si>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</si>
  <si>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</si>
  <si>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</si>
  <si>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</si>
  <si>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</si>
  <si>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</si>
  <si>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</si>
  <si>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</si>
  <si>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</si>
  <si>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</si>
  <si>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</si>
  <si>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</si>
  <si>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</si>
  <si>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</si>
  <si>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</si>
  <si>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</si>
  <si>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</si>
  <si>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</si>
  <si>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</si>
  <si>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</si>
  <si>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</si>
  <si>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</si>
  <si>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</si>
  <si>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</si>
  <si>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</si>
  <si>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</si>
  <si>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</si>
  <si>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</si>
  <si>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</si>
  <si>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</si>
  <si>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</si>
  <si>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</si>
  <si>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</si>
  <si>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</si>
  <si>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</si>
  <si>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</si>
  <si>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</si>
  <si>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</si>
  <si>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</si>
  <si>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</si>
  <si>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</si>
  <si>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</si>
  <si>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</si>
  <si>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</si>
  <si>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</si>
  <si>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</si>
  <si>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</si>
  <si>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</si>
  <si>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</si>
  <si>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</si>
  <si>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</si>
  <si>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</si>
  <si>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</si>
  <si>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</si>
  <si>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</si>
  <si>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</si>
  <si>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</si>
  <si>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</si>
  <si>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</si>
  <si>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</si>
  <si>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</si>
  <si>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</si>
  <si>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</si>
  <si>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</si>
  <si>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</si>
  <si>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</si>
  <si>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</si>
  <si>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</si>
  <si>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</si>
  <si>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</si>
  <si>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</si>
  <si>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</si>
  <si>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</si>
  <si>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</si>
  <si>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</si>
  <si>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</si>
  <si>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</si>
  <si>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</si>
  <si>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</si>
  <si>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</si>
  <si>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</si>
  <si>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</si>
  <si>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</si>
  <si>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</si>
  <si>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</si>
  <si>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</si>
  <si>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</si>
  <si>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</si>
  <si>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</si>
  <si>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</si>
  <si>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</si>
  <si>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</si>
  <si>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</si>
  <si>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</si>
  <si>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</si>
  <si>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</si>
  <si>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</si>
  <si>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</si>
  <si>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</si>
  <si>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</si>
  <si>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</si>
  <si>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</si>
  <si>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</si>
  <si>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</si>
  <si>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</si>
  <si>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</si>
  <si>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</si>
  <si>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</si>
  <si>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</si>
  <si>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</si>
  <si>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</si>
  <si>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</si>
  <si>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</si>
  <si>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</si>
  <si>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</si>
  <si>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</si>
  <si>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</si>
  <si>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</si>
  <si>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</si>
  <si>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</si>
  <si>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</si>
  <si>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</si>
  <si>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</si>
  <si>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</si>
  <si>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</si>
  <si>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</si>
  <si>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</si>
  <si>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</si>
  <si>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</si>
  <si>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</si>
  <si>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</si>
  <si>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</si>
  <si>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</si>
  <si>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</si>
  <si>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</si>
  <si>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</si>
  <si>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</si>
  <si>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</si>
  <si>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</si>
  <si>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</si>
  <si>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</si>
  <si>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</si>
  <si>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</si>
  <si>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</si>
  <si>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</si>
  <si>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</si>
  <si>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</si>
  <si>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</si>
  <si>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</si>
  <si>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</si>
  <si>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</si>
  <si>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</si>
  <si>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</si>
  <si>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</si>
  <si>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</si>
  <si>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</si>
  <si>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</si>
  <si>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</si>
  <si>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</si>
  <si>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</si>
  <si>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</si>
  <si>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</si>
  <si>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</si>
  <si>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</si>
  <si>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</si>
  <si>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</si>
  <si>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</si>
  <si>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</si>
  <si>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</si>
  <si>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</si>
  <si>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</si>
  <si>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</si>
  <si>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</si>
  <si>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</si>
  <si>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</si>
  <si>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</si>
  <si>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</si>
  <si>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</si>
  <si>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</si>
  <si>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</si>
  <si>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</si>
  <si>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</si>
  <si>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</si>
  <si>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</si>
  <si>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</si>
  <si>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</si>
  <si>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</si>
  <si>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</si>
  <si>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</si>
  <si>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</si>
  <si>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</si>
  <si>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</si>
  <si>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</si>
  <si>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</si>
  <si>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</si>
  <si>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</si>
  <si>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</si>
  <si>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</si>
  <si>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</si>
  <si>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</si>
  <si>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</si>
  <si>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</si>
  <si>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</si>
  <si>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</si>
  <si>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</si>
  <si>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</si>
  <si>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</si>
  <si>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</si>
  <si>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</si>
  <si>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</si>
  <si>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</si>
  <si>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</si>
  <si>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</si>
  <si>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</si>
  <si>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</si>
  <si>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</si>
  <si>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</si>
  <si>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</si>
  <si>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</si>
  <si>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</si>
  <si>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</si>
  <si>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</si>
  <si>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</si>
  <si>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</si>
  <si>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</si>
  <si>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</si>
  <si>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</si>
  <si>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</si>
  <si>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</si>
  <si>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</si>
  <si>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</si>
  <si>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</si>
  <si>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</si>
  <si>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</si>
  <si>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</si>
  <si>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</si>
  <si>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</si>
  <si>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</si>
  <si>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</si>
  <si>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</si>
  <si>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</si>
  <si>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</si>
  <si>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</si>
  <si>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</si>
  <si>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</si>
  <si>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</si>
  <si>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</si>
  <si>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</si>
  <si>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</si>
  <si>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</si>
  <si>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</si>
  <si>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</si>
  <si>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</si>
  <si>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</si>
  <si>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</si>
  <si>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</si>
  <si>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</si>
  <si>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</si>
  <si>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</si>
  <si>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</si>
  <si>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</si>
  <si>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</si>
  <si>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</si>
  <si>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</si>
  <si>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</si>
  <si>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</si>
  <si>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</si>
  <si>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</si>
  <si>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</si>
  <si>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</si>
  <si>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</si>
  <si>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</si>
  <si>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</si>
  <si>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</si>
  <si>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</si>
  <si>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</si>
  <si>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</si>
  <si>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</si>
  <si>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</si>
  <si>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</si>
  <si>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</si>
  <si>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</si>
  <si>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</si>
  <si>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</si>
  <si>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</si>
  <si>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</si>
  <si>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</si>
  <si>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</si>
  <si>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</si>
  <si>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</si>
  <si>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</si>
  <si>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</si>
  <si>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</si>
  <si>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</si>
  <si>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</si>
  <si>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</si>
  <si>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</si>
  <si>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</si>
  <si>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</si>
  <si>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</si>
  <si>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</si>
  <si>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</si>
  <si>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</si>
  <si>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</si>
  <si>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</si>
  <si>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</si>
  <si>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</si>
  <si>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</si>
  <si>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</si>
  <si>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</si>
  <si>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</si>
  <si>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</si>
  <si>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</si>
  <si>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</si>
  <si>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</si>
  <si>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</si>
  <si>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</si>
  <si>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</si>
  <si>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</si>
  <si>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</si>
  <si>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</si>
  <si>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</si>
  <si>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</si>
  <si>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</si>
  <si>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</si>
  <si>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</si>
  <si>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</si>
  <si>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</si>
  <si>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</si>
  <si>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</si>
  <si>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</si>
  <si>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</si>
  <si>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</si>
  <si>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</si>
  <si>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</si>
  <si>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</si>
  <si>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</si>
  <si>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</si>
  <si>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</si>
  <si>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</si>
  <si>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</si>
  <si>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</si>
  <si>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</si>
  <si>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</si>
  <si>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</si>
  <si>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</si>
  <si>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</si>
  <si>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</si>
  <si>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</si>
  <si>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</si>
  <si>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</si>
  <si>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</si>
  <si>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</si>
  <si>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</si>
  <si>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</si>
  <si>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</si>
  <si>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</si>
  <si>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</si>
  <si>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</si>
  <si>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</si>
  <si>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</si>
  <si>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</si>
  <si>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</si>
  <si>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</si>
  <si>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</si>
  <si>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</si>
  <si>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</si>
  <si>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</si>
  <si>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</si>
  <si>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</si>
  <si>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</si>
  <si>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</si>
  <si>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</si>
  <si>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</si>
  <si>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</si>
  <si>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</si>
  <si>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</si>
  <si>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</si>
  <si>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</si>
  <si>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</si>
  <si>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</si>
  <si>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</si>
  <si>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</si>
  <si>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</si>
  <si>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</si>
  <si>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</si>
  <si>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</si>
  <si>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</si>
  <si>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</si>
  <si>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</si>
  <si>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</si>
  <si>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</si>
  <si>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</si>
  <si>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</si>
  <si>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</si>
  <si>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</si>
  <si>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</si>
  <si>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</si>
  <si>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</si>
  <si>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</si>
  <si>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</si>
  <si>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</si>
  <si>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</si>
  <si>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</si>
  <si>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</si>
  <si>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</si>
  <si>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</si>
  <si>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</si>
  <si>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</si>
  <si>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</si>
  <si>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</si>
  <si>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</si>
  <si>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</si>
  <si>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</si>
  <si>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</si>
  <si>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</si>
  <si>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</si>
  <si>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</si>
  <si>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</si>
  <si>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</si>
  <si>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</si>
  <si>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</si>
  <si>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</si>
  <si>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</si>
  <si>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</si>
  <si>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</si>
  <si>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</si>
  <si>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</si>
  <si>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</si>
  <si>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</si>
  <si>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</si>
  <si>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</si>
  <si>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</si>
  <si>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</si>
  <si>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</si>
  <si>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</si>
  <si>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</si>
  <si>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</si>
  <si>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</si>
  <si>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</si>
  <si>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</si>
  <si>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</si>
  <si>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</si>
  <si>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</si>
  <si>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</si>
  <si>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</si>
  <si>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</si>
  <si>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</si>
  <si>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</si>
  <si>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</si>
  <si>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</si>
  <si>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</si>
  <si>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</si>
  <si>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</si>
  <si>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</si>
  <si>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</si>
  <si>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</si>
  <si>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</si>
  <si>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</si>
  <si>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</si>
  <si>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</si>
  <si>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</si>
  <si>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</si>
  <si>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</si>
  <si>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</si>
  <si>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</si>
  <si>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</si>
  <si>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</si>
  <si>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</si>
  <si>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</si>
  <si>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</si>
  <si>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</si>
  <si>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</si>
  <si>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</si>
  <si>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</si>
  <si>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</si>
  <si>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</si>
  <si>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</si>
  <si>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</si>
  <si>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</si>
  <si>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</si>
  <si>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</si>
  <si>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</si>
  <si>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</si>
  <si>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</si>
  <si>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</si>
  <si>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</si>
  <si>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</si>
  <si>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</si>
  <si>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</si>
  <si>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</si>
  <si>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</si>
  <si>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</si>
  <si>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</si>
  <si>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</si>
  <si>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</si>
  <si>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</si>
  <si>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</si>
  <si>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</si>
  <si>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</si>
  <si>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</si>
  <si>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</si>
  <si>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</si>
  <si>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</si>
  <si>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</si>
  <si>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</si>
  <si>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</si>
  <si>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</si>
  <si>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</si>
  <si>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</si>
  <si>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</si>
  <si>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</si>
  <si>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</si>
  <si>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</si>
  <si>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</si>
  <si>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</si>
  <si>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</si>
  <si>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</si>
  <si>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</si>
  <si>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</si>
  <si>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</si>
  <si>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</si>
  <si>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</si>
  <si>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</si>
  <si>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</si>
  <si>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</si>
  <si>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</si>
  <si>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</si>
  <si>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</si>
  <si>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</si>
  <si>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</si>
  <si>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</si>
  <si>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</si>
  <si>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</si>
  <si>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</si>
  <si>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</si>
  <si>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</si>
  <si>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</si>
  <si>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</si>
  <si>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</si>
  <si>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</si>
  <si>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</si>
  <si>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</si>
  <si>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</si>
  <si>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</si>
  <si>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</si>
  <si>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</si>
  <si>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</si>
  <si>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</si>
  <si>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</si>
  <si>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</si>
  <si>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</si>
  <si>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</si>
  <si>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</si>
  <si>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</si>
  <si>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</si>
  <si>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</si>
  <si>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</si>
  <si>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</si>
  <si>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</si>
  <si>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</si>
  <si>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</si>
  <si>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</si>
  <si>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</si>
  <si>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</si>
  <si>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</si>
  <si>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</si>
  <si>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</si>
  <si>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</si>
  <si>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</si>
  <si>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</si>
  <si>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</si>
  <si>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</si>
  <si>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</si>
  <si>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</si>
  <si>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</si>
  <si>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</si>
  <si>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</si>
  <si>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</si>
  <si>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</si>
  <si>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</si>
  <si>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</si>
  <si>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</si>
  <si>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</si>
  <si>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</si>
  <si>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</si>
  <si>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</si>
  <si>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</si>
  <si>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</si>
  <si>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</si>
  <si>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</si>
  <si>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</si>
  <si>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</si>
  <si>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</si>
  <si>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</si>
  <si>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</si>
  <si>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</si>
  <si>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</si>
  <si>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</si>
  <si>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</si>
  <si>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</si>
  <si>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</si>
  <si>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</si>
  <si>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</si>
  <si>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</si>
  <si>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</si>
  <si>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</si>
  <si>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</si>
  <si>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</si>
  <si>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</si>
  <si>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</si>
  <si>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</si>
  <si>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</si>
  <si>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</si>
  <si>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</si>
  <si>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</si>
  <si>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</si>
  <si>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</si>
  <si>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</si>
  <si>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</si>
  <si>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</si>
  <si>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</si>
  <si>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</si>
  <si>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</si>
  <si>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</si>
  <si>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</si>
  <si>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</si>
  <si>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</si>
  <si>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</si>
  <si>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</si>
  <si>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</si>
  <si>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</si>
  <si>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</si>
  <si>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</si>
  <si>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</si>
  <si>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</si>
  <si>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</si>
  <si>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</si>
  <si>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</si>
  <si>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</si>
  <si>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</si>
  <si>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</si>
  <si>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</si>
  <si>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</si>
  <si>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</si>
  <si>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</si>
  <si>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</si>
  <si>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</si>
  <si>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</si>
  <si>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</si>
  <si>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</si>
  <si>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</si>
  <si>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</si>
  <si>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</si>
  <si>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</si>
  <si>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</si>
  <si>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</si>
  <si>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</si>
  <si>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</si>
  <si>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</si>
  <si>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</si>
  <si>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</si>
  <si>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</si>
  <si>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</si>
  <si>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</si>
  <si>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</si>
  <si>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</si>
  <si>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</si>
  <si>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</si>
  <si>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</si>
  <si>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</si>
  <si>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</si>
  <si>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</si>
  <si>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</si>
  <si>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</si>
  <si>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</si>
  <si>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</si>
  <si>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</si>
  <si>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</si>
  <si>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</si>
  <si>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</si>
  <si>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</si>
  <si>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</si>
  <si>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</si>
  <si>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</si>
  <si>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</si>
  <si>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</si>
  <si>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</si>
  <si>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</si>
  <si>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</si>
  <si>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</si>
  <si>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</si>
  <si>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</si>
  <si>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</si>
  <si>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</si>
  <si>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</si>
  <si>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</si>
  <si>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</si>
  <si>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</si>
  <si>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</si>
  <si>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</si>
  <si>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</si>
  <si>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</si>
  <si>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</si>
  <si>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</si>
  <si>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</si>
  <si>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</si>
  <si>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</si>
  <si>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</si>
  <si>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</si>
  <si>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</si>
  <si>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</si>
  <si>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</si>
  <si>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</si>
  <si>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</si>
  <si>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</si>
  <si>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</si>
  <si>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</si>
  <si>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</si>
  <si>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</si>
  <si>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</si>
  <si>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</si>
  <si>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</si>
  <si>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</si>
  <si>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</si>
  <si>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</si>
  <si>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</si>
  <si>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</si>
  <si>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</si>
  <si>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</si>
  <si>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</si>
  <si>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</si>
  <si>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</si>
  <si>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</si>
  <si>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</si>
  <si>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</si>
  <si>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</si>
  <si>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</si>
  <si>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</si>
  <si>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</si>
  <si>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</si>
  <si>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</si>
  <si>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</si>
  <si>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</si>
  <si>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</si>
  <si>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</si>
  <si>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</si>
  <si>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</si>
  <si>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</si>
  <si>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</si>
  <si>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</si>
  <si>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</si>
  <si>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</si>
  <si>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</si>
  <si>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</si>
  <si>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</si>
  <si>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</si>
  <si>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</si>
  <si>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</si>
  <si>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</si>
  <si>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</si>
  <si>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</si>
  <si>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</si>
  <si>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</si>
  <si>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</si>
  <si>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</si>
  <si>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</si>
  <si>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</si>
  <si>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</si>
  <si>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</si>
  <si>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</si>
  <si>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</si>
  <si>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</si>
  <si>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</si>
  <si>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</si>
  <si>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</si>
  <si>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</si>
  <si>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</si>
  <si>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</si>
  <si>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</si>
  <si>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</si>
  <si>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</si>
  <si>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</si>
  <si>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</si>
  <si>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</si>
  <si>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</si>
  <si>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</si>
  <si>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</si>
  <si>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</si>
  <si>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</si>
  <si>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</si>
  <si>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</si>
  <si>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</si>
  <si>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</si>
  <si>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</si>
  <si>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</si>
  <si>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</si>
  <si>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</si>
  <si>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</si>
  <si>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</si>
  <si>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</si>
  <si>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</si>
  <si>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</si>
  <si>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</si>
  <si>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</si>
  <si>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</si>
  <si>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</si>
  <si>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</si>
  <si>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</si>
  <si>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</si>
  <si>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</si>
  <si>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</si>
  <si>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</si>
  <si>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</si>
  <si>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</si>
  <si>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</si>
  <si>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</si>
  <si>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</si>
  <si>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</si>
  <si>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</si>
  <si>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</si>
  <si>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</si>
  <si>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</si>
  <si>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</si>
  <si>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</si>
  <si>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</si>
  <si>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</si>
  <si>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</si>
  <si>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</si>
  <si>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</si>
  <si>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</si>
  <si>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</si>
  <si>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</si>
  <si>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</si>
  <si>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</si>
  <si>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</si>
  <si>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</si>
  <si>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</si>
  <si>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</si>
  <si>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</si>
  <si>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</si>
  <si>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</si>
  <si>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</si>
  <si>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</si>
  <si>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</si>
  <si>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</si>
  <si>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</si>
  <si>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</si>
  <si>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</si>
  <si>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</si>
  <si>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</si>
  <si>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</si>
  <si>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</si>
  <si>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</si>
  <si>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</si>
  <si>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</si>
  <si>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</si>
  <si>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</si>
  <si>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</si>
  <si>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</si>
  <si>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</si>
  <si>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</si>
  <si>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</si>
  <si>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</si>
  <si>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</si>
  <si>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</si>
  <si>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</si>
  <si>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</si>
  <si>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</si>
  <si>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</si>
  <si>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</si>
  <si>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</si>
  <si>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</si>
  <si>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</si>
  <si>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</si>
  <si>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</si>
  <si>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</si>
  <si>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</si>
  <si>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</si>
  <si>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</si>
  <si>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</si>
  <si>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</si>
  <si>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</si>
  <si>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</si>
  <si>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</si>
  <si>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</si>
  <si>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</si>
  <si>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</si>
  <si>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</si>
  <si>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</si>
  <si>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</si>
  <si>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</si>
  <si>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</si>
  <si>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</si>
  <si>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</si>
  <si>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</si>
  <si>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</si>
  <si>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</si>
  <si>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</si>
  <si>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</si>
  <si>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</si>
  <si>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</si>
  <si>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</si>
  <si>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</si>
  <si>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</si>
  <si>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</si>
  <si>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</si>
  <si>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</si>
  <si>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</si>
  <si>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</si>
  <si>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</si>
  <si>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</si>
  <si>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</si>
  <si>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</si>
  <si>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</si>
  <si>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</si>
  <si>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</si>
  <si>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</si>
  <si>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</si>
  <si>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</si>
  <si>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</si>
  <si>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</si>
  <si>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</si>
  <si>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</si>
  <si>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</si>
  <si>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</si>
  <si>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</si>
  <si>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</si>
  <si>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</si>
  <si>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</si>
  <si>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</si>
  <si>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</si>
  <si>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</si>
  <si>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</si>
  <si>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</si>
  <si>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</si>
  <si>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</si>
  <si>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</si>
  <si>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</si>
  <si>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</si>
  <si>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</si>
  <si>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</si>
  <si>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</si>
  <si>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</si>
  <si>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</si>
  <si>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</si>
  <si>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</si>
  <si>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</si>
  <si>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</si>
  <si>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</si>
  <si>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</si>
  <si>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</si>
  <si>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</si>
  <si>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</si>
  <si>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</si>
  <si>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</si>
  <si>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</si>
  <si>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</si>
  <si>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</si>
  <si>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</si>
  <si>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</si>
  <si>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</si>
  <si>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</si>
  <si>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</si>
  <si>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</si>
  <si>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</si>
  <si>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</si>
  <si>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</si>
  <si>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</si>
  <si>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</si>
  <si>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</si>
  <si>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</si>
  <si>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</si>
  <si>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</si>
  <si>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</si>
  <si>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</si>
  <si>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</si>
  <si>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</si>
  <si>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</si>
  <si>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</si>
  <si>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</si>
  <si>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</si>
  <si>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</si>
  <si>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</si>
  <si>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</si>
  <si>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</si>
  <si>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</si>
  <si>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</si>
  <si>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</si>
  <si>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</si>
  <si>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</si>
  <si>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</si>
  <si>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</si>
  <si>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</si>
  <si>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</si>
  <si>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</si>
  <si>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</si>
  <si>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</si>
  <si>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</si>
  <si>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</si>
  <si>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</si>
  <si>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</si>
  <si>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</si>
  <si>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</si>
  <si>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</si>
  <si>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</si>
  <si>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</si>
  <si>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</si>
  <si>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</si>
  <si>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</si>
  <si>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</si>
  <si>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</si>
  <si>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</si>
  <si>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</si>
  <si>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</si>
  <si>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</si>
  <si>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</si>
  <si>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</si>
  <si>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</si>
  <si>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</si>
  <si>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</si>
  <si>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</si>
  <si>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</si>
  <si>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</si>
  <si>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</si>
  <si>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</si>
  <si>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</si>
  <si>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</si>
  <si>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</si>
  <si>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</si>
  <si>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</si>
  <si>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</si>
  <si>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</si>
  <si>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</si>
  <si>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</si>
  <si>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</si>
  <si>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</si>
  <si>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</si>
  <si>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</si>
  <si>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</si>
  <si>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</si>
  <si>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</si>
  <si>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</si>
  <si>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</si>
  <si>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</si>
  <si>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</si>
  <si>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</si>
  <si>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</si>
  <si>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</si>
  <si>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</si>
  <si>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</si>
  <si>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</si>
  <si>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</si>
  <si>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</si>
  <si>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</si>
  <si>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</si>
  <si>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</si>
  <si>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</si>
  <si>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</si>
  <si>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</si>
  <si>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</si>
  <si>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</si>
  <si>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</si>
  <si>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</si>
  <si>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</si>
  <si>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</si>
  <si>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</si>
  <si>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</si>
  <si>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</si>
  <si>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</si>
  <si>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</si>
  <si>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</si>
  <si>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</si>
  <si>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</si>
  <si>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</si>
  <si>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</si>
  <si>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</si>
  <si>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</si>
  <si>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</si>
  <si>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</si>
  <si>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</si>
  <si>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</si>
  <si>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</si>
  <si>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</si>
  <si>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</si>
  <si>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</si>
  <si>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</si>
  <si>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</si>
  <si>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</si>
  <si>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</si>
  <si>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</si>
  <si>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</si>
  <si>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</si>
  <si>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</si>
  <si>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</si>
  <si>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</si>
  <si>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</si>
  <si>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</si>
  <si>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</si>
  <si>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</si>
  <si>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</si>
  <si>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</si>
  <si>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</si>
  <si>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</si>
  <si>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</si>
  <si>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</si>
  <si>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</si>
  <si>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</si>
  <si>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</si>
  <si>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</si>
  <si>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</si>
  <si>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</si>
  <si>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</si>
  <si>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</si>
  <si>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</si>
  <si>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</si>
  <si>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</si>
  <si>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</si>
  <si>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</si>
  <si>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</si>
  <si>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</si>
  <si>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</si>
  <si>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</si>
  <si>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</si>
  <si>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</si>
  <si>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</si>
  <si>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</si>
  <si>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</si>
  <si>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</si>
  <si>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</si>
  <si>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</si>
  <si>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</si>
  <si>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</si>
  <si>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</si>
  <si>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</si>
  <si>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</si>
  <si>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</si>
  <si>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</si>
  <si>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</si>
  <si>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</si>
  <si>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</si>
  <si>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</si>
  <si>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</si>
  <si>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</si>
  <si>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</si>
  <si>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</si>
  <si>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</si>
  <si>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</si>
  <si>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</si>
  <si>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</si>
  <si>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</si>
  <si>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</si>
  <si>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</si>
  <si>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</si>
  <si>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</si>
  <si>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</si>
  <si>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</si>
  <si>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</si>
  <si>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</si>
  <si>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</si>
  <si>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</si>
  <si>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</si>
  <si>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</si>
  <si>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</si>
  <si>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</si>
  <si>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</si>
  <si>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</si>
  <si>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</si>
  <si>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</si>
  <si>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</si>
  <si>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</si>
  <si>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</si>
  <si>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</si>
  <si>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</si>
  <si>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</si>
  <si>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</si>
  <si>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</si>
  <si>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</si>
  <si>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</si>
  <si>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</si>
  <si>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</si>
  <si>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</si>
  <si>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</si>
  <si>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</si>
  <si>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</si>
  <si>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</si>
  <si>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</si>
  <si>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</si>
  <si>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</si>
  <si>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</si>
  <si>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</si>
  <si>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</si>
  <si>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</si>
  <si>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</si>
  <si>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</si>
  <si>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</si>
  <si>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</si>
  <si>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</si>
  <si>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</si>
  <si>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</si>
  <si>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</si>
  <si>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</si>
  <si>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</si>
  <si>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</si>
  <si>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</si>
  <si>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</si>
  <si>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</si>
  <si>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</si>
  <si>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</si>
  <si>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</si>
  <si>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</si>
  <si>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</si>
  <si>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</si>
  <si>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</si>
  <si>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</si>
  <si>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</si>
  <si>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</si>
  <si>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</si>
  <si>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</si>
  <si>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</si>
  <si>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</si>
  <si>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</si>
  <si>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</si>
  <si>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</si>
  <si>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</si>
  <si>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</si>
  <si>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</si>
  <si>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</si>
  <si>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</si>
  <si>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</si>
  <si>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</si>
  <si>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</si>
  <si>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</si>
  <si>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</si>
  <si>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</si>
  <si>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</si>
  <si>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</si>
  <si>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</si>
  <si>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</si>
  <si>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</si>
  <si>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</si>
  <si>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</si>
  <si>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</si>
  <si>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</si>
  <si>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</si>
  <si>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</si>
  <si>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</si>
  <si>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</si>
  <si>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</si>
  <si>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</si>
  <si>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</si>
  <si>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</si>
  <si>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</si>
  <si>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</si>
  <si>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</si>
  <si>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</si>
  <si>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</si>
  <si>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</si>
  <si>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</si>
  <si>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</si>
  <si>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</si>
  <si>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</si>
  <si>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</si>
  <si>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</si>
  <si>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</si>
  <si>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</si>
  <si>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</si>
  <si>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</si>
  <si>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</si>
  <si>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</si>
  <si>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</si>
  <si>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</si>
  <si>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</si>
  <si>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</si>
  <si>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</si>
  <si>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</si>
  <si>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</si>
  <si>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</si>
  <si>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</si>
  <si>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</si>
  <si>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</si>
  <si>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</si>
  <si>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</si>
  <si>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</si>
  <si>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</si>
  <si>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</si>
  <si>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</si>
  <si>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</si>
  <si>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</si>
  <si>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</si>
  <si>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</si>
  <si>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</si>
  <si>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</si>
  <si>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</si>
  <si>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</si>
  <si>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</si>
  <si>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</si>
  <si>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</si>
  <si>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</si>
  <si>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</si>
  <si>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</si>
  <si>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</si>
  <si>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</si>
  <si>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</si>
  <si>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</si>
  <si>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</si>
  <si>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</si>
  <si>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</si>
  <si>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</si>
  <si>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</si>
  <si>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</si>
  <si>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</si>
  <si>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</si>
  <si>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</si>
  <si>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</si>
  <si>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</si>
  <si>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</si>
  <si>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</si>
  <si>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</si>
  <si>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</si>
  <si>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</si>
  <si>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</si>
  <si>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</si>
  <si>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</si>
  <si>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</si>
  <si>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</si>
  <si>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</si>
  <si>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</si>
  <si>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</si>
  <si>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</si>
  <si>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</si>
  <si>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</si>
  <si>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</si>
  <si>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</si>
  <si>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</si>
  <si>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</si>
  <si>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</si>
  <si>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</si>
  <si>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</si>
  <si>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</si>
  <si>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</si>
  <si>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</si>
  <si>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</si>
  <si>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</si>
  <si>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</si>
  <si>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</si>
  <si>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</si>
  <si>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</si>
  <si>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</si>
  <si>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</si>
  <si>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</si>
  <si>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</si>
  <si>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</si>
  <si>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</si>
  <si>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</si>
  <si>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</si>
  <si>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</si>
  <si>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</si>
  <si>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</si>
  <si>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</si>
  <si>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</si>
  <si>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</si>
  <si>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</si>
  <si>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</si>
  <si>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</si>
  <si>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</si>
  <si>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</si>
  <si>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</si>
  <si>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</si>
  <si>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</si>
  <si>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</si>
  <si>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</si>
  <si>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</si>
  <si>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</si>
  <si>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</si>
  <si>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</si>
  <si>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</si>
  <si>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</si>
  <si>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</si>
  <si>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</si>
  <si>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</si>
  <si>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</si>
  <si>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</si>
  <si>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</si>
  <si>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</si>
  <si>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</si>
  <si>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</si>
  <si>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</si>
  <si>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</si>
  <si>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</si>
  <si>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</si>
  <si>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</si>
  <si>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</si>
  <si>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</si>
  <si>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</si>
  <si>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</si>
  <si>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</si>
  <si>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</si>
  <si>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</si>
  <si>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</si>
  <si>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</si>
  <si>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</si>
  <si>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</si>
  <si>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</si>
  <si>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</si>
  <si>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</si>
  <si>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</si>
  <si>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</si>
  <si>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</si>
  <si>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</si>
  <si>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</si>
  <si>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</si>
  <si>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</si>
  <si>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</si>
  <si>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</si>
  <si>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</si>
  <si>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</si>
  <si>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</si>
  <si>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</si>
  <si>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</si>
  <si>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</si>
  <si>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</si>
  <si>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</si>
  <si>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</si>
  <si>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</si>
  <si>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</si>
  <si>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</si>
  <si>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</si>
  <si>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</si>
  <si>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</si>
  <si>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</si>
  <si>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</si>
  <si>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</si>
  <si>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</si>
  <si>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</si>
  <si>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</si>
  <si>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</si>
  <si>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</si>
  <si>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</si>
  <si>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</si>
  <si>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</si>
  <si>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</si>
  <si>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</si>
  <si>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</si>
  <si>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</si>
  <si>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</si>
  <si>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</si>
  <si>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</si>
  <si>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</si>
  <si>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</si>
  <si>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</si>
  <si>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</si>
  <si>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</si>
  <si>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</si>
  <si>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</si>
  <si>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</si>
  <si>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</si>
  <si>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</si>
  <si>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</si>
  <si>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</si>
  <si>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</si>
  <si>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</si>
  <si>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</si>
  <si>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</si>
  <si>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</si>
  <si>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</si>
  <si>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</si>
  <si>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</si>
  <si>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</si>
  <si>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</si>
  <si>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</si>
  <si>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</si>
  <si>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</si>
  <si>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</si>
  <si>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</si>
  <si>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</si>
  <si>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</si>
  <si>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</si>
  <si>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</si>
  <si>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</si>
  <si>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</si>
  <si>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</si>
  <si>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</si>
  <si>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</si>
  <si>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</si>
  <si>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</si>
  <si>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</si>
  <si>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</si>
  <si>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</si>
  <si>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</si>
  <si>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</si>
  <si>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</si>
  <si>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</si>
  <si>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</si>
  <si>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</si>
  <si>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</si>
  <si>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</si>
  <si>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</si>
  <si>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</si>
  <si>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</si>
  <si>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</si>
  <si>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</si>
  <si>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</si>
  <si>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</si>
  <si>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</si>
  <si>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</si>
  <si>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</si>
  <si>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</si>
  <si>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</si>
  <si>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</si>
  <si>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</si>
  <si>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</si>
  <si>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</si>
  <si>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</si>
  <si>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</si>
  <si>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</si>
  <si>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</si>
  <si>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</si>
  <si>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</si>
  <si>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</si>
  <si>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</si>
  <si>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</si>
  <si>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</si>
  <si>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</si>
  <si>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</si>
  <si>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</si>
  <si>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</si>
  <si>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</si>
  <si>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</si>
  <si>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</si>
  <si>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</si>
  <si>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</si>
  <si>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</si>
  <si>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</si>
  <si>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</si>
  <si>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</si>
  <si>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</si>
  <si>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</si>
  <si>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</si>
  <si>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</si>
  <si>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</si>
  <si>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</si>
  <si>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</si>
  <si>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</si>
  <si>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</si>
  <si>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</si>
  <si>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</si>
  <si>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</si>
  <si>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</si>
  <si>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</si>
  <si>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</si>
  <si>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</si>
  <si>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</si>
  <si>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</si>
  <si>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</si>
  <si>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</si>
  <si>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</si>
  <si>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</si>
  <si>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</si>
  <si>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</si>
  <si>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</si>
  <si>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</si>
  <si>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</si>
  <si>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</si>
  <si>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</si>
  <si>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</si>
  <si>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</si>
  <si>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</si>
  <si>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</si>
  <si>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</si>
  <si>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</si>
  <si>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</si>
  <si>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</si>
  <si>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</si>
  <si>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</si>
  <si>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</si>
  <si>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</si>
  <si>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</si>
  <si>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</si>
  <si>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</si>
  <si>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</si>
  <si>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</si>
  <si>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</si>
  <si>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</si>
  <si>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</si>
  <si>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</si>
  <si>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</si>
  <si>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</si>
  <si>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</si>
  <si>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</si>
  <si>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</si>
  <si>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</si>
  <si>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</si>
  <si>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</si>
  <si>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</si>
  <si>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</si>
  <si>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</si>
  <si>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</si>
  <si>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</si>
  <si>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</si>
  <si>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</si>
  <si>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</si>
  <si>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</si>
  <si>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</si>
  <si>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</si>
  <si>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</si>
  <si>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</si>
  <si>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</si>
  <si>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</si>
  <si>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</si>
  <si>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</si>
  <si>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</si>
  <si>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</si>
  <si>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</si>
  <si>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</si>
  <si>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</si>
  <si>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</si>
  <si>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</si>
  <si>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</si>
  <si>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</si>
  <si>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</si>
  <si>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</si>
  <si>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</si>
  <si>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</si>
  <si>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</si>
  <si>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</si>
  <si>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</si>
  <si>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</si>
  <si>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</si>
  <si>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</si>
  <si>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</si>
  <si>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</si>
  <si>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</si>
  <si>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</si>
  <si>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</si>
  <si>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</si>
  <si>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</si>
  <si>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</si>
  <si>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</si>
  <si>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</si>
  <si>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</si>
  <si>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</si>
  <si>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</si>
  <si>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</si>
  <si>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</si>
  <si>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</si>
  <si>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</si>
  <si>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</si>
  <si>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</si>
  <si>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</si>
  <si>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</si>
  <si>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</si>
  <si>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</si>
  <si>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</si>
  <si>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</si>
  <si>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</si>
  <si>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</si>
  <si>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</si>
  <si>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</si>
  <si>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</si>
  <si>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</si>
  <si>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</si>
  <si>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</si>
  <si>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</si>
  <si>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</si>
  <si>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</si>
  <si>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</si>
  <si>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</si>
  <si>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</si>
  <si>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</si>
  <si>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</si>
  <si>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</si>
  <si>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</si>
  <si>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</si>
  <si>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</si>
  <si>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</si>
  <si>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</si>
  <si>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</si>
  <si>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</si>
  <si>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</si>
  <si>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</si>
  <si>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</si>
  <si>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</si>
  <si>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</si>
  <si>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</si>
  <si>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</si>
  <si>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</si>
  <si>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</si>
  <si>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</si>
  <si>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</si>
  <si>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</si>
  <si>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</si>
  <si>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</si>
  <si>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</si>
  <si>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</si>
  <si>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</si>
  <si>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</si>
  <si>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</si>
  <si>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</si>
  <si>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</si>
  <si>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</si>
  <si>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</si>
  <si>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</si>
  <si>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</si>
  <si>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</si>
  <si>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</si>
  <si>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</si>
  <si>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</si>
  <si>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</si>
  <si>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</si>
  <si>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</si>
  <si>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</si>
  <si>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</si>
  <si>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</si>
  <si>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</si>
  <si>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</si>
  <si>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</si>
  <si>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</si>
  <si>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</si>
  <si>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</si>
  <si>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</si>
  <si>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</si>
  <si>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</si>
  <si>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</si>
  <si>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</si>
  <si>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</si>
  <si>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</si>
  <si>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</si>
  <si>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</si>
  <si>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</si>
  <si>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</si>
  <si>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</si>
  <si>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</si>
  <si>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</si>
  <si>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</si>
  <si>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</si>
  <si>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</si>
  <si>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</si>
  <si>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</si>
  <si>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</si>
  <si>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</si>
  <si>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</si>
  <si>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</si>
  <si>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</si>
  <si>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</si>
  <si>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</si>
  <si>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</si>
  <si>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</si>
  <si>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</si>
  <si>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</si>
  <si>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</si>
  <si>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</si>
  <si>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</si>
  <si>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</si>
  <si>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</si>
  <si>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</si>
  <si>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</si>
  <si>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</si>
  <si>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</si>
  <si>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</si>
  <si>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</si>
  <si>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</si>
  <si>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</si>
  <si>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</si>
  <si>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</si>
  <si>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</si>
  <si>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</si>
  <si>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</si>
  <si>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</si>
  <si>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</si>
  <si>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</si>
  <si>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</si>
  <si>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</si>
  <si>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</si>
  <si>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</si>
  <si>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</si>
  <si>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</si>
  <si>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</si>
  <si>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</si>
  <si>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</si>
  <si>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</si>
  <si>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</si>
  <si>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</si>
  <si>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</si>
  <si>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</si>
  <si>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</si>
  <si>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</si>
  <si>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</si>
  <si>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</si>
  <si>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</si>
  <si>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</si>
  <si>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</si>
  <si>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</si>
  <si>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</si>
  <si>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</si>
  <si>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</si>
  <si>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</si>
  <si>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</si>
  <si>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</si>
  <si>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</si>
  <si>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</si>
  <si>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</si>
  <si>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</si>
  <si>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</si>
  <si>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</si>
  <si>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</si>
  <si>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</si>
  <si>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</si>
  <si>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</si>
  <si>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</si>
  <si>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</si>
  <si>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</si>
  <si>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</si>
  <si>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</si>
  <si>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</si>
  <si>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</si>
  <si>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</si>
  <si>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</si>
  <si>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</si>
  <si>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</si>
  <si>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</si>
  <si>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</si>
  <si>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</si>
  <si>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</si>
  <si>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</si>
  <si>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</si>
  <si>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</si>
  <si>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</si>
  <si>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</si>
  <si>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</si>
  <si>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</si>
  <si>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</si>
  <si>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</si>
  <si>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</si>
  <si>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</si>
  <si>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</si>
  <si>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</si>
  <si>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</si>
  <si>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</si>
  <si>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</si>
  <si>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</si>
  <si>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</si>
  <si>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</si>
  <si>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</si>
  <si>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</si>
  <si>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</si>
  <si>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</si>
  <si>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</si>
  <si>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</si>
  <si>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</si>
  <si>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</si>
  <si>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</si>
  <si>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</si>
  <si>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</si>
  <si>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</si>
  <si>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</si>
  <si>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</si>
  <si>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</si>
  <si>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</si>
  <si>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</si>
  <si>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</si>
  <si>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</si>
  <si>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</si>
  <si>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</si>
  <si>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</si>
  <si>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</si>
  <si>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</si>
  <si>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</si>
  <si>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</si>
  <si>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</si>
  <si>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</si>
  <si>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</si>
  <si>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</si>
  <si>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</si>
  <si>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</si>
  <si>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</si>
  <si>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</si>
  <si>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</si>
  <si>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</si>
  <si>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</si>
  <si>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</si>
  <si>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</si>
  <si>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</si>
  <si>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</si>
  <si>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</si>
  <si>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</si>
  <si>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</si>
  <si>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</si>
  <si>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</si>
  <si>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</si>
  <si>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</si>
  <si>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</si>
  <si>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</si>
  <si>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</si>
  <si>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</si>
  <si>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</si>
  <si>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</si>
  <si>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</si>
  <si>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</si>
  <si>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</si>
  <si>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</si>
  <si>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</si>
  <si>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</si>
  <si>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</si>
  <si>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</si>
  <si>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</si>
  <si>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</si>
  <si>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</si>
  <si>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</si>
  <si>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</si>
  <si>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</si>
  <si>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</si>
  <si>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</si>
  <si>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</si>
  <si>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</si>
  <si>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</si>
  <si>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</si>
  <si>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</si>
  <si>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</si>
  <si>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</si>
  <si>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</si>
  <si>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</si>
  <si>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</si>
  <si>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</si>
  <si>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</si>
  <si>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</si>
  <si>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</si>
  <si>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</si>
  <si>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</si>
  <si>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</si>
  <si>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</si>
  <si>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</si>
  <si>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</si>
  <si>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</si>
  <si>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</si>
  <si>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</si>
  <si>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</si>
  <si>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</si>
  <si>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</si>
  <si>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</si>
  <si>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</si>
  <si>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</si>
  <si>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</si>
  <si>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</si>
  <si>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</si>
  <si>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</si>
  <si>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</si>
  <si>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</si>
  <si>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</si>
  <si>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</si>
  <si>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</si>
  <si>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</si>
  <si>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</si>
  <si>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</si>
  <si>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</si>
  <si>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</si>
  <si>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</si>
  <si>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</si>
  <si>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</si>
  <si>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</si>
  <si>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</si>
  <si>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</si>
  <si>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</si>
  <si>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</si>
  <si>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</si>
  <si>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</si>
  <si>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</si>
  <si>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</si>
  <si>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</si>
  <si>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</si>
  <si>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</si>
  <si>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</si>
  <si>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</si>
  <si>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</si>
  <si>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</si>
  <si>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</si>
  <si>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</si>
  <si>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</si>
  <si>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</si>
  <si>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</si>
  <si>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</si>
  <si>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</si>
  <si>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</si>
  <si>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</si>
  <si>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</si>
  <si>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</si>
  <si>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</si>
  <si>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</si>
  <si>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</si>
  <si>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</si>
  <si>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</si>
  <si>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</si>
  <si>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</si>
  <si>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</si>
  <si>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</si>
  <si>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</si>
  <si>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</si>
  <si>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</si>
  <si>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</si>
  <si>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</si>
  <si>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</si>
  <si>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</si>
  <si>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</si>
  <si>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</si>
  <si>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</si>
  <si>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</si>
  <si>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</si>
  <si>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</si>
  <si>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</si>
  <si>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</si>
  <si>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</si>
  <si>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</si>
  <si>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</si>
  <si>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</si>
  <si>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</si>
  <si>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</si>
  <si>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</si>
  <si>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</si>
  <si>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</si>
  <si>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</si>
  <si>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</si>
  <si>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</si>
  <si>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</si>
  <si>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</si>
  <si>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</si>
  <si>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</si>
  <si>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</si>
  <si>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</si>
  <si>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</si>
  <si>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</si>
  <si>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</si>
  <si>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</si>
  <si>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</si>
  <si>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</si>
  <si>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</si>
  <si>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</si>
  <si>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</si>
  <si>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</si>
  <si>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</si>
  <si>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</si>
  <si>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</si>
  <si>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</si>
  <si>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</si>
  <si>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</si>
  <si>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</si>
  <si>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</si>
  <si>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</si>
  <si>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</si>
  <si>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</si>
  <si>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</si>
  <si>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</si>
  <si>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</si>
  <si>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</si>
  <si>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</si>
  <si>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</si>
  <si>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</si>
  <si>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</si>
  <si>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</si>
  <si>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</si>
  <si>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</si>
  <si>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</si>
  <si>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</si>
  <si>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</si>
  <si>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</si>
  <si>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</si>
  <si>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</si>
  <si>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</si>
  <si>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</si>
  <si>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</si>
  <si>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</si>
  <si>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</si>
  <si>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</si>
  <si>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</si>
  <si>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</si>
  <si>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</si>
  <si>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</si>
  <si>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</si>
  <si>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</si>
  <si>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</si>
  <si>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</si>
  <si>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</si>
  <si>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</si>
  <si>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</si>
  <si>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</si>
  <si>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</si>
  <si>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</si>
  <si>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</si>
  <si>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</si>
  <si>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</si>
  <si>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</si>
  <si>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</si>
  <si>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</si>
  <si>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</si>
  <si>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</si>
  <si>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</si>
  <si>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</si>
  <si>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</si>
  <si>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</si>
  <si>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</si>
  <si>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</si>
  <si>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</si>
  <si>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</si>
  <si>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</si>
  <si>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</si>
  <si>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</si>
  <si>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</si>
  <si>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</si>
  <si>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</si>
  <si>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</si>
  <si>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</si>
  <si>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</si>
  <si>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</si>
  <si>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</si>
  <si>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</si>
  <si>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</si>
  <si>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</si>
  <si>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</si>
  <si>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</si>
  <si>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</si>
  <si>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</si>
  <si>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</si>
  <si>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</si>
  <si>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</si>
  <si>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</si>
  <si>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</si>
  <si>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</si>
  <si>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</si>
  <si>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</si>
  <si>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</si>
  <si>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</si>
  <si>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</si>
  <si>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</si>
  <si>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</si>
  <si>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</si>
  <si>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</si>
  <si>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</si>
  <si>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</si>
  <si>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</si>
  <si>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</si>
  <si>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</si>
  <si>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</si>
  <si>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</si>
  <si>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</si>
  <si>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</si>
  <si>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</si>
  <si>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</si>
  <si>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</si>
  <si>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</si>
  <si>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</si>
  <si>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</si>
  <si>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</si>
  <si>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</si>
  <si>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</si>
  <si>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</si>
  <si>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</si>
  <si>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</si>
  <si>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</si>
  <si>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</si>
  <si>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</si>
  <si>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</si>
  <si>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</si>
  <si>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</si>
  <si>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</si>
  <si>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</si>
  <si>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</si>
  <si>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</si>
  <si>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</si>
  <si>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</si>
  <si>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</si>
  <si>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</si>
  <si>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</si>
  <si>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</si>
  <si>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</si>
  <si>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</si>
  <si>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</si>
  <si>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</si>
  <si>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</si>
  <si>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</si>
  <si>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</si>
  <si>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</si>
  <si>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</si>
  <si>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</si>
  <si>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</si>
  <si>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</si>
  <si>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</si>
  <si>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</si>
  <si>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</si>
  <si>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</si>
  <si>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</si>
  <si>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</si>
  <si>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</si>
  <si>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</si>
  <si>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</si>
  <si>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</si>
  <si>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</si>
  <si>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</si>
  <si>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</si>
  <si>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</si>
  <si>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</si>
  <si>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</si>
  <si>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</si>
  <si>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</si>
  <si>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</si>
  <si>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</si>
  <si>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</si>
  <si>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</si>
  <si>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</si>
  <si>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</si>
  <si>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</si>
  <si>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</si>
  <si>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</si>
  <si>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</si>
  <si>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</si>
  <si>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</si>
  <si>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</si>
  <si>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</si>
  <si>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</si>
  <si>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</si>
  <si>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</si>
  <si>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</si>
  <si>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</si>
  <si>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</si>
  <si>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</si>
  <si>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</si>
  <si>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</si>
  <si>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</si>
  <si>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</si>
  <si>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</si>
  <si>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</si>
  <si>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</si>
  <si>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</si>
  <si>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</si>
  <si>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</si>
  <si>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</si>
  <si>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</si>
  <si>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</si>
  <si>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</si>
  <si>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</si>
  <si>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</si>
  <si>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</si>
  <si>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</si>
  <si>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</si>
  <si>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</si>
  <si>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</si>
  <si>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</si>
  <si>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</si>
  <si>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</si>
  <si>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</si>
  <si>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</si>
  <si>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</si>
  <si>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</si>
  <si>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</si>
  <si>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</si>
  <si>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</si>
  <si>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</si>
  <si>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</si>
  <si>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</si>
  <si>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</si>
  <si>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</si>
  <si>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</si>
  <si>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</si>
  <si>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</si>
  <si>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</si>
  <si>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</si>
  <si>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</si>
  <si>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</si>
  <si>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</si>
  <si>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</si>
  <si>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</si>
  <si>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</si>
  <si>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</si>
  <si>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</si>
  <si>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</si>
  <si>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</si>
  <si>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</si>
  <si>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</si>
  <si>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</si>
  <si>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</si>
  <si>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</si>
  <si>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</si>
  <si>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</si>
  <si>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</si>
  <si>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</si>
  <si>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</si>
  <si>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</si>
  <si>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</si>
  <si>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</si>
  <si>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</si>
  <si>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</si>
  <si>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</si>
  <si>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</si>
  <si>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</si>
  <si>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</si>
  <si>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</si>
  <si>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</si>
  <si>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</si>
  <si>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</si>
  <si>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</si>
  <si>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</si>
  <si>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</si>
  <si>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</si>
  <si>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</si>
  <si>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</si>
  <si>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</si>
  <si>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</si>
  <si>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</si>
  <si>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</si>
  <si>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</si>
  <si>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</si>
  <si>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</si>
  <si>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</si>
  <si>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</si>
  <si>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</si>
  <si>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</si>
  <si>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</si>
  <si>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</si>
  <si>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</si>
  <si>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</si>
  <si>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</si>
  <si>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</si>
  <si>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</si>
  <si>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</si>
  <si>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</si>
  <si>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</si>
  <si>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</si>
  <si>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</si>
  <si>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</si>
  <si>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</si>
  <si>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</si>
  <si>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</si>
  <si>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</si>
  <si>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</si>
  <si>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</si>
  <si>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</si>
  <si>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</si>
  <si>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</si>
  <si>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</si>
  <si>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</si>
  <si>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</si>
  <si>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</si>
  <si>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</si>
  <si>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</si>
  <si>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</si>
  <si>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</si>
  <si>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</si>
  <si>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</si>
  <si>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</si>
  <si>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</si>
  <si>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</si>
  <si>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</si>
  <si>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</si>
  <si>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</si>
  <si>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</si>
  <si>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</si>
  <si>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</si>
  <si>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</si>
  <si>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</si>
  <si>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</si>
  <si>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</si>
  <si>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</si>
  <si>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</si>
  <si>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</si>
  <si>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</si>
  <si>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</si>
  <si>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</si>
  <si>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</si>
  <si>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</si>
  <si>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</si>
  <si>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</si>
  <si>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</si>
  <si>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</si>
  <si>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</si>
  <si>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</si>
  <si>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</si>
  <si>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</si>
  <si>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</si>
  <si>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</si>
  <si>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</si>
  <si>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</si>
  <si>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</si>
  <si>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</si>
  <si>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</si>
  <si>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</si>
  <si>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</si>
  <si>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</si>
  <si>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</si>
  <si>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</si>
  <si>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</si>
  <si>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</si>
  <si>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</si>
  <si>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</si>
  <si>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</si>
  <si>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</si>
  <si>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</si>
  <si>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</si>
  <si>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</si>
  <si>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</si>
  <si>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</si>
  <si>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</si>
  <si>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</si>
  <si>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</si>
  <si>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</si>
  <si>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</si>
  <si>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</si>
  <si>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</si>
  <si>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</si>
  <si>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</si>
  <si>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</si>
  <si>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</si>
  <si>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</si>
  <si>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</si>
  <si>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</si>
  <si>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</si>
  <si>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</si>
  <si>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</si>
  <si>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</si>
  <si>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</si>
  <si>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</si>
  <si>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</si>
  <si>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</si>
  <si>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</si>
  <si>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</si>
  <si>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</si>
  <si>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</si>
  <si>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</si>
  <si>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</si>
  <si>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</si>
  <si>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</si>
  <si>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</si>
  <si>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</si>
  <si>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</si>
  <si>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</si>
  <si>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</si>
  <si>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</si>
  <si>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</si>
  <si>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</si>
  <si>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</si>
  <si>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</si>
  <si>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</si>
  <si>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</si>
  <si>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</si>
  <si>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</si>
  <si>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</si>
  <si>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</si>
  <si>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</si>
  <si>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</si>
  <si>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</si>
  <si>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</si>
  <si>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</si>
  <si>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</si>
  <si>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</si>
  <si>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</si>
  <si>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</si>
  <si>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</si>
  <si>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</si>
  <si>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</si>
  <si>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</si>
  <si>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</si>
  <si>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</si>
  <si>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</si>
  <si>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</si>
  <si>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</si>
  <si>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</si>
  <si>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</si>
  <si>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</si>
  <si>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</si>
  <si>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</si>
  <si>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</si>
  <si>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</si>
  <si>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</si>
  <si>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</si>
  <si>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</si>
  <si>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</si>
  <si>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</si>
  <si>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</si>
  <si>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</si>
  <si>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</si>
  <si>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</si>
  <si>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</si>
  <si>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</si>
  <si>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</si>
  <si>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</si>
  <si>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</si>
  <si>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</si>
  <si>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</si>
  <si>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</si>
  <si>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</si>
  <si>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</si>
  <si>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</si>
  <si>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</si>
  <si>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</si>
  <si>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</si>
  <si>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</si>
  <si>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</si>
  <si>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</si>
  <si>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</si>
  <si>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</si>
  <si>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</si>
  <si>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</si>
  <si>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</si>
  <si>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</si>
  <si>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</si>
  <si>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</si>
  <si>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</si>
  <si>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</si>
  <si>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</si>
  <si>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</si>
  <si>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</si>
  <si>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</si>
  <si>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</si>
  <si>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</si>
  <si>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</si>
  <si>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</si>
  <si>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</si>
  <si>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</si>
  <si>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</si>
  <si>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</si>
  <si>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</si>
  <si>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</si>
  <si>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</si>
  <si>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</si>
  <si>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</si>
  <si>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</si>
  <si>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</si>
  <si>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</si>
  <si>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</si>
  <si>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</si>
  <si>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</si>
  <si>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</si>
  <si>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</si>
  <si>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</si>
  <si>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</si>
  <si>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</si>
  <si>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</si>
  <si>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</si>
  <si>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</si>
  <si>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</si>
  <si>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</si>
  <si>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</si>
  <si>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</si>
  <si>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</si>
  <si>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</si>
  <si>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</si>
  <si>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</si>
  <si>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</si>
  <si>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</si>
  <si>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</si>
  <si>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</si>
  <si>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</si>
  <si>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</si>
  <si>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</si>
  <si>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</si>
  <si>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</si>
  <si>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</si>
  <si>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</si>
  <si>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</si>
  <si>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</si>
  <si>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</si>
  <si>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</si>
  <si>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</si>
  <si>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</si>
  <si>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</si>
  <si>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</si>
  <si>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</si>
  <si>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</si>
  <si>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</si>
  <si>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</si>
  <si>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</si>
  <si>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</si>
  <si>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</si>
  <si>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</si>
  <si>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</si>
  <si>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</si>
  <si>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</si>
  <si>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</si>
  <si>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</si>
  <si>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</si>
  <si>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</si>
  <si>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</si>
  <si>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</si>
  <si>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</si>
  <si>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</si>
  <si>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</si>
  <si>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</si>
  <si>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</si>
  <si>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</si>
  <si>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</si>
  <si>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</si>
  <si>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</si>
  <si>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</si>
  <si>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</si>
  <si>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</si>
  <si>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</si>
  <si>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</si>
  <si>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</si>
  <si>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</si>
  <si>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</si>
  <si>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</si>
  <si>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</si>
  <si>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</si>
  <si>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</si>
  <si>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</si>
  <si>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</si>
  <si>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</si>
  <si>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</si>
  <si>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</si>
  <si>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</si>
  <si>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</si>
  <si>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</si>
  <si>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</si>
  <si>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</si>
  <si>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</si>
  <si>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</si>
  <si>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</si>
  <si>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</si>
  <si>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</si>
  <si>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</si>
  <si>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</si>
  <si>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</si>
  <si>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</si>
  <si>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</si>
  <si>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</si>
  <si>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</si>
  <si>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</si>
  <si>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</si>
  <si>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</si>
  <si>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</si>
  <si>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</si>
  <si>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</si>
  <si>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</si>
  <si>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</si>
  <si>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</si>
  <si>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</si>
  <si>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</si>
  <si>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</si>
  <si>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</si>
  <si>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</si>
  <si>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</si>
  <si>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</si>
  <si>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</si>
  <si>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</si>
  <si>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</si>
  <si>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</si>
  <si>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</si>
  <si>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</si>
  <si>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</si>
  <si>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</si>
  <si>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</si>
  <si>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</si>
  <si>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</si>
  <si>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</si>
  <si>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</si>
  <si>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</si>
  <si>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</si>
  <si>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</si>
  <si>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</si>
  <si>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</si>
  <si>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</si>
  <si>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</si>
  <si>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</si>
  <si>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</si>
  <si>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</si>
  <si>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</si>
  <si>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</si>
  <si>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</si>
  <si>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</si>
  <si>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</si>
  <si>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</si>
  <si>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</si>
  <si>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</si>
  <si>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</si>
  <si>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</si>
  <si>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</si>
  <si>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</si>
  <si>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</si>
  <si>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</si>
  <si>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</si>
  <si>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</si>
  <si>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</si>
  <si>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</si>
  <si>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</si>
  <si>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</si>
  <si>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</si>
  <si>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</si>
  <si>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</si>
  <si>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</si>
  <si>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</si>
  <si>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</si>
  <si>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</si>
  <si>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</si>
  <si>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</si>
  <si>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</si>
  <si>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</si>
  <si>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</si>
  <si>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</si>
  <si>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</si>
  <si>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</si>
  <si>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</si>
  <si>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</si>
  <si>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</si>
  <si>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</si>
  <si>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</si>
  <si>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</si>
  <si>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</si>
  <si>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</si>
  <si>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</si>
  <si>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</si>
  <si>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</si>
  <si>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</si>
  <si>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</si>
  <si>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</si>
  <si>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</si>
  <si>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</si>
  <si>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</si>
  <si>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</si>
  <si>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</si>
  <si>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</si>
  <si>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</si>
  <si>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</si>
  <si>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</si>
  <si>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</si>
  <si>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</si>
  <si>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</si>
  <si>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</si>
  <si>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</si>
  <si>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</si>
  <si>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</si>
  <si>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</si>
  <si>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</si>
  <si>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</si>
  <si>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</si>
  <si>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</si>
  <si>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</si>
  <si>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</si>
  <si>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</si>
  <si>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</si>
  <si>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</si>
  <si>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</si>
  <si>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</si>
  <si>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</si>
  <si>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</si>
  <si>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</si>
  <si>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</si>
  <si>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</si>
  <si>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</si>
  <si>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</si>
  <si>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</si>
  <si>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</si>
  <si>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</si>
  <si>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</si>
  <si>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</si>
  <si>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</si>
  <si>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</si>
  <si>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</si>
  <si>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</si>
  <si>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</si>
  <si>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</si>
  <si>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</si>
  <si>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</si>
  <si>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</si>
  <si>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</si>
  <si>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</si>
  <si>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</si>
  <si>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</si>
  <si>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</si>
  <si>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</si>
  <si>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</si>
  <si>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</si>
  <si>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</si>
  <si>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</si>
  <si>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</si>
  <si>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</si>
  <si>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</si>
  <si>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</si>
  <si>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</si>
  <si>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</si>
  <si>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</si>
  <si>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</si>
  <si>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</si>
  <si>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</si>
  <si>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</si>
  <si>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</si>
  <si>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</si>
  <si>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</si>
  <si>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</si>
  <si>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</si>
  <si>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</si>
  <si>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</si>
  <si>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</si>
  <si>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</si>
  <si>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</si>
  <si>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</si>
  <si>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</si>
  <si>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</si>
  <si>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</si>
  <si>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</si>
  <si>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</si>
  <si>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</si>
  <si>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</si>
  <si>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</si>
  <si>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</si>
  <si>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</si>
  <si>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</si>
  <si>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</si>
  <si>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</si>
  <si>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</si>
  <si>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</si>
  <si>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</si>
  <si>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</si>
  <si>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</si>
  <si>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</si>
  <si>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</si>
  <si>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</si>
  <si>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</si>
  <si>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</si>
  <si>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</si>
  <si>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</si>
  <si>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</si>
  <si>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</si>
  <si>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</si>
  <si>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</si>
  <si>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</si>
  <si>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</si>
  <si>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</si>
  <si>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</si>
  <si>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</si>
  <si>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</si>
  <si>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</si>
  <si>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</si>
  <si>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</si>
  <si>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</si>
  <si>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</si>
  <si>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</si>
  <si>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</si>
  <si>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</si>
  <si>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</si>
  <si>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</si>
  <si>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</si>
  <si>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</si>
  <si>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</si>
  <si>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</si>
  <si>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</si>
  <si>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</si>
  <si>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</si>
  <si>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</si>
  <si>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</si>
  <si>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</si>
  <si>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</si>
  <si>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</si>
  <si>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</si>
  <si>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</si>
  <si>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</si>
  <si>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</si>
  <si>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</si>
  <si>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</si>
  <si>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</si>
  <si>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</si>
  <si>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</si>
  <si>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</si>
  <si>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</si>
  <si>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</si>
  <si>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</si>
  <si>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</si>
  <si>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</si>
  <si>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</si>
  <si>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</si>
  <si>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</si>
  <si>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</si>
  <si>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</si>
  <si>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</si>
  <si>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</si>
  <si>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</si>
  <si>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</si>
  <si>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</si>
  <si>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</si>
  <si>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</si>
  <si>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</si>
  <si>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</si>
  <si>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</si>
  <si>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</si>
  <si>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</si>
  <si>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</si>
  <si>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</si>
  <si>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</si>
  <si>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</si>
  <si>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</si>
  <si>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</si>
  <si>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</si>
  <si>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</si>
  <si>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</si>
  <si>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</si>
  <si>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</si>
  <si>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</si>
  <si>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</si>
  <si>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</si>
  <si>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</si>
  <si>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</si>
  <si>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</si>
  <si>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</si>
  <si>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</si>
  <si>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</si>
  <si>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</si>
  <si>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</si>
  <si>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</si>
  <si>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</si>
  <si>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</si>
  <si>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</si>
  <si>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</si>
  <si>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</si>
  <si>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</si>
  <si>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</si>
  <si>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</si>
  <si>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</si>
  <si>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</si>
  <si>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</si>
  <si>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</si>
  <si>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</si>
  <si>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</si>
  <si>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</si>
  <si>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</si>
  <si>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</si>
  <si>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</si>
  <si>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</si>
  <si>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</si>
  <si>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</si>
  <si>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</si>
  <si>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</si>
  <si>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</si>
  <si>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</si>
  <si>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</si>
  <si>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</si>
  <si>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</si>
  <si>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</si>
  <si>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</si>
  <si>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</si>
  <si>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</si>
  <si>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</si>
  <si>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</si>
  <si>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</si>
  <si>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</si>
  <si>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</si>
  <si>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</si>
  <si>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</si>
  <si>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</si>
  <si>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</si>
  <si>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</si>
  <si>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</si>
  <si>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</si>
  <si>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</si>
  <si>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</si>
  <si>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</si>
  <si>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</si>
  <si>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</si>
  <si>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</si>
  <si>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</si>
  <si>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</si>
  <si>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</si>
  <si>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</si>
  <si>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</si>
  <si>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</si>
  <si>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</si>
  <si>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</si>
  <si>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</si>
  <si>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</si>
  <si>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</si>
  <si>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</si>
  <si>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</si>
  <si>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</si>
  <si>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</si>
  <si>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</si>
  <si>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</si>
  <si>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</si>
  <si>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</si>
  <si>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</si>
  <si>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</si>
  <si>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</si>
  <si>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</si>
  <si>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</si>
  <si>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</si>
  <si>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</si>
  <si>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</si>
  <si>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</si>
  <si>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</si>
  <si>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</si>
  <si>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</si>
  <si>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</si>
  <si>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</si>
  <si>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</si>
  <si>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</si>
  <si>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</si>
  <si>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</si>
  <si>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</si>
  <si>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</si>
  <si>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</si>
  <si>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</si>
  <si>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</si>
  <si>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</si>
  <si>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</si>
  <si>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</si>
  <si>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</si>
  <si>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</si>
  <si>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</si>
  <si>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</si>
  <si>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</si>
  <si>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</si>
  <si>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</si>
  <si>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</si>
  <si>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</si>
  <si>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</si>
  <si>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</si>
  <si>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</si>
  <si>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</si>
  <si>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</si>
  <si>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</si>
  <si>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</si>
  <si>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</si>
  <si>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</si>
  <si>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</si>
  <si>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</si>
  <si>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</si>
  <si>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</si>
  <si>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</si>
  <si>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</si>
  <si>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</si>
  <si>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</si>
  <si>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</si>
  <si>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</si>
  <si>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</si>
  <si>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</si>
  <si>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</si>
  <si>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</si>
  <si>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</si>
  <si>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</si>
  <si>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</si>
  <si>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</si>
  <si>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</si>
  <si>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</si>
  <si>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</si>
  <si>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</si>
  <si>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</si>
  <si>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</si>
  <si>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</si>
  <si>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</si>
  <si>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</si>
  <si>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</si>
  <si>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</si>
  <si>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</si>
  <si>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</si>
  <si>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</si>
  <si>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</si>
  <si>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</si>
  <si>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</si>
  <si>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</si>
  <si>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</si>
  <si>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</si>
  <si>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</si>
  <si>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</si>
  <si>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</si>
  <si>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</si>
  <si>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</si>
  <si>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</si>
  <si>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</si>
  <si>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</si>
  <si>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</si>
  <si>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</si>
  <si>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</si>
  <si>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</si>
  <si>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</si>
  <si>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</si>
  <si>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</si>
  <si>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</si>
  <si>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</si>
  <si>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</si>
  <si>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</si>
  <si>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</si>
  <si>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</si>
  <si>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</si>
  <si>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</si>
  <si>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</si>
  <si>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</si>
  <si>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</si>
  <si>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</si>
  <si>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</si>
  <si>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</si>
  <si>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</si>
  <si>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</si>
  <si>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</si>
  <si>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</si>
  <si>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</si>
  <si>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</si>
  <si>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</si>
  <si>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</si>
  <si>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</si>
  <si>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</si>
  <si>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</si>
  <si>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</si>
  <si>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</si>
  <si>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</si>
  <si>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</si>
  <si>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</si>
  <si>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</si>
  <si>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</si>
  <si>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</si>
  <si>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</si>
  <si>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</si>
  <si>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</si>
  <si>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</si>
  <si>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</si>
  <si>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</si>
  <si>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</si>
  <si>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</si>
  <si>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</si>
  <si>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</si>
  <si>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</si>
  <si>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</si>
  <si>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</si>
  <si>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</si>
  <si>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</si>
  <si>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</si>
  <si>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</si>
  <si>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</si>
  <si>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</si>
  <si>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</si>
  <si>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</si>
  <si>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</si>
  <si>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</si>
  <si>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</si>
  <si>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</si>
  <si>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</si>
  <si>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</si>
  <si>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</si>
  <si>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</si>
  <si>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</si>
  <si>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</si>
  <si>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</si>
  <si>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</si>
  <si>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</si>
  <si>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</si>
  <si>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</si>
  <si>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</si>
  <si>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</si>
  <si>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</si>
  <si>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</si>
  <si>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</si>
  <si>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</si>
  <si>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</si>
  <si>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</si>
  <si>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</si>
  <si>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</si>
  <si>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</si>
  <si>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</si>
  <si>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</si>
  <si>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</si>
  <si>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</si>
  <si>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</si>
  <si>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</si>
  <si>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</si>
  <si>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</si>
  <si>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</si>
  <si>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</si>
  <si>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</si>
  <si>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</si>
  <si>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</si>
  <si>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</si>
  <si>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</si>
  <si>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</si>
  <si>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</si>
  <si>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</si>
  <si>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</si>
  <si>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</si>
  <si>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</si>
  <si>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</si>
  <si>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</si>
  <si>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</si>
  <si>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</si>
  <si>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</si>
  <si>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</si>
  <si>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</si>
  <si>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</si>
  <si>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</si>
  <si>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</si>
  <si>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</si>
  <si>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</si>
  <si>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</si>
  <si>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</si>
  <si>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</si>
  <si>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</si>
  <si>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</si>
  <si>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</si>
  <si>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</si>
  <si>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</si>
  <si>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</si>
  <si>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</si>
  <si>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</si>
  <si>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</si>
  <si>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</si>
  <si>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</si>
  <si>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</si>
  <si>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</si>
  <si>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</si>
  <si>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</si>
  <si>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</si>
  <si>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</si>
  <si>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</si>
  <si>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</si>
  <si>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</si>
  <si>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</si>
  <si>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</si>
  <si>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</si>
  <si>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</si>
  <si>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</si>
  <si>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</si>
  <si>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</si>
  <si>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</si>
  <si>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</si>
  <si>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</si>
  <si>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</si>
  <si>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</si>
  <si>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</si>
  <si>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</si>
  <si>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</si>
  <si>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</si>
  <si>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</si>
  <si>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</si>
  <si>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</si>
  <si>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</si>
  <si>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</si>
  <si>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</si>
  <si>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</si>
  <si>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</si>
  <si>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</si>
  <si>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</si>
  <si>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</si>
  <si>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</si>
  <si>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</si>
  <si>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</si>
  <si>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</si>
  <si>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</si>
  <si>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</si>
  <si>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</si>
  <si>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</si>
  <si>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</si>
  <si>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</si>
  <si>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</si>
  <si>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</si>
  <si>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</si>
  <si>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</si>
  <si>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</si>
  <si>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</si>
  <si>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</si>
  <si>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</si>
  <si>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</si>
  <si>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</si>
  <si>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</si>
  <si>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</si>
  <si>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</si>
  <si>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</si>
  <si>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</si>
  <si>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</si>
  <si>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</si>
  <si>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</si>
  <si>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</si>
  <si>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</si>
  <si>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</si>
  <si>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</si>
  <si>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</si>
  <si>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</si>
  <si>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</si>
  <si>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</si>
  <si>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</si>
  <si>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</si>
  <si>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</si>
  <si>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</si>
  <si>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</si>
  <si>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</si>
  <si>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</si>
  <si>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</si>
  <si>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</si>
  <si>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</si>
  <si>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</si>
  <si>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</si>
  <si>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</si>
  <si>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</si>
  <si>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</si>
  <si>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</si>
  <si>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</si>
  <si>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</si>
  <si>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</si>
  <si>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</si>
  <si>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</si>
  <si>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</si>
  <si>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</si>
  <si>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</si>
  <si>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</si>
  <si>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</si>
  <si>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</si>
  <si>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</si>
  <si>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</si>
  <si>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</si>
  <si>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</si>
  <si>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</si>
  <si>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</si>
  <si>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</si>
  <si>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</si>
  <si>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</si>
  <si>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</si>
  <si>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</si>
  <si>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</si>
  <si>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</si>
  <si>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</si>
  <si>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</si>
  <si>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</si>
  <si>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</si>
  <si>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</si>
  <si>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</si>
  <si>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</si>
  <si>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</si>
  <si>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</si>
  <si>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</si>
  <si>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</si>
  <si>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</si>
  <si>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</si>
  <si>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</si>
  <si>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</si>
  <si>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</si>
  <si>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</si>
  <si>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</si>
  <si>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</si>
  <si>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</si>
  <si>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</si>
  <si>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</si>
  <si>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</si>
  <si>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</si>
  <si>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</si>
  <si>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</si>
  <si>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</si>
  <si>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</si>
  <si>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</si>
  <si>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</si>
  <si>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</si>
  <si>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</si>
  <si>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</si>
  <si>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</si>
  <si>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</si>
  <si>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</si>
  <si>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</si>
  <si>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</si>
  <si>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</si>
  <si>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</si>
  <si>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</si>
  <si>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</si>
  <si>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</si>
  <si>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</si>
  <si>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</si>
  <si>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</si>
  <si>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</si>
  <si>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</si>
  <si>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</si>
  <si>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</si>
  <si>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</si>
  <si>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</si>
  <si>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</si>
  <si>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</si>
  <si>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</si>
  <si>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</si>
  <si>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</si>
  <si>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</si>
  <si>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</si>
  <si>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</si>
  <si>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</si>
  <si>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</si>
  <si>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</si>
  <si>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</si>
  <si>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</si>
  <si>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</si>
  <si>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</si>
  <si>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</si>
  <si>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</si>
  <si>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</si>
  <si>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</si>
  <si>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</si>
  <si>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</si>
  <si>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</si>
  <si>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</si>
  <si>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</si>
  <si>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</si>
  <si>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</si>
  <si>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</si>
  <si>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</si>
  <si>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</si>
  <si>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</si>
  <si>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</si>
  <si>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</si>
  <si>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</si>
  <si>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</si>
  <si>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</si>
  <si>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</si>
  <si>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</si>
  <si>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</si>
  <si>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</si>
  <si>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</si>
  <si>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</si>
  <si>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</si>
  <si>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</si>
  <si>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</si>
  <si>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</si>
  <si>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</si>
  <si>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</si>
  <si>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</si>
  <si>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</si>
  <si>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</si>
  <si>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</si>
  <si>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</si>
  <si>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</si>
  <si>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</si>
  <si>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</si>
  <si>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</si>
  <si>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</si>
  <si>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</si>
  <si>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</si>
  <si>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</si>
  <si>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</si>
  <si>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</si>
  <si>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</si>
  <si>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</si>
  <si>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</si>
  <si>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</si>
  <si>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</si>
  <si>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</si>
  <si>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</si>
  <si>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</si>
  <si>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</si>
  <si>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</si>
  <si>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</si>
  <si>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</si>
  <si>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</si>
  <si>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</si>
  <si>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</si>
  <si>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</si>
  <si>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</si>
  <si>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</si>
  <si>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</si>
  <si>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</si>
  <si>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</si>
  <si>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</si>
  <si>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</si>
  <si>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</si>
  <si>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</si>
  <si>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</si>
  <si>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</si>
  <si>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</si>
  <si>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</si>
  <si>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</si>
  <si>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</si>
  <si>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</si>
  <si>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</si>
  <si>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</si>
  <si>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</si>
  <si>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</si>
  <si>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</si>
  <si>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</si>
  <si>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</si>
  <si>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</si>
  <si>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</si>
  <si>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</si>
  <si>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</si>
  <si>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</si>
  <si>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</si>
  <si>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</si>
  <si>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</si>
  <si>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</si>
  <si>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</si>
  <si>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</si>
  <si>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</si>
  <si>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</si>
  <si>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</si>
  <si>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</si>
  <si>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</si>
  <si>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</si>
  <si>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</si>
  <si>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</si>
  <si>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</si>
  <si>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</si>
  <si>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</si>
  <si>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</si>
  <si>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</si>
  <si>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</si>
  <si>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</si>
  <si>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</si>
  <si>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</si>
  <si>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</si>
  <si>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</si>
  <si>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</si>
  <si>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</si>
  <si>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</si>
  <si>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</si>
  <si>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</si>
  <si>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</si>
  <si>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</si>
  <si>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</si>
  <si>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</si>
  <si>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</si>
  <si>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</si>
  <si>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</si>
  <si>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</si>
  <si>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</si>
  <si>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</si>
  <si>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</si>
  <si>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</si>
  <si>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</si>
  <si>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</si>
  <si>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</si>
  <si>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</si>
  <si>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</si>
  <si>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</si>
  <si>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</si>
  <si>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</si>
  <si>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</si>
  <si>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</si>
  <si>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</si>
  <si>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</si>
  <si>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</si>
  <si>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</si>
  <si>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</si>
  <si>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</si>
  <si>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</si>
  <si>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</si>
  <si>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</si>
  <si>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</si>
  <si>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</si>
  <si>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</si>
  <si>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</si>
  <si>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</si>
  <si>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</si>
  <si>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</si>
  <si>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</si>
  <si>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</si>
  <si>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</si>
  <si>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</si>
  <si>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</si>
  <si>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</si>
  <si>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</si>
  <si>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</si>
  <si>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</si>
  <si>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</si>
  <si>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</si>
  <si>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</si>
  <si>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</si>
  <si>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</si>
  <si>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</si>
  <si>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</si>
  <si>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</si>
  <si>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</si>
  <si>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</si>
  <si>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</si>
  <si>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</si>
  <si>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</si>
  <si>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</si>
  <si>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</si>
  <si>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</si>
  <si>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</si>
  <si>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</si>
  <si>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</si>
  <si>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</si>
  <si>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</si>
  <si>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</si>
  <si>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</si>
  <si>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</si>
  <si>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</si>
  <si>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</si>
  <si>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</si>
  <si>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</si>
  <si>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</si>
  <si>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</si>
  <si>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</si>
  <si>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</si>
  <si>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</si>
  <si>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</si>
  <si>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</si>
  <si>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</si>
  <si>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</si>
  <si>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</si>
  <si>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</si>
  <si>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</si>
  <si>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</si>
  <si>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</si>
  <si>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</si>
  <si>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</si>
  <si>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</si>
  <si>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</si>
  <si>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</si>
  <si>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</si>
  <si>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</si>
  <si>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</si>
  <si>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</si>
  <si>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</si>
  <si>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</si>
  <si>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</si>
  <si>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</si>
  <si>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</si>
  <si>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</si>
  <si>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</si>
  <si>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</si>
  <si>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</si>
  <si>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</si>
  <si>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</si>
  <si>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</si>
  <si>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</si>
  <si>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</si>
  <si>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</si>
  <si>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</si>
  <si>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</si>
  <si>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</si>
  <si>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</si>
  <si>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</si>
  <si>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</si>
  <si>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</si>
  <si>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</si>
  <si>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</si>
  <si>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</si>
  <si>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</si>
  <si>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</si>
  <si>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</si>
  <si>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</si>
  <si>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</si>
  <si>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</si>
  <si>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</si>
  <si>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</si>
  <si>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</si>
  <si>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</si>
  <si>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</si>
  <si>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</si>
  <si>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</si>
  <si>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</si>
  <si>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</si>
  <si>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</si>
  <si>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</si>
  <si>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</si>
  <si>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</si>
  <si>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</si>
  <si>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</si>
  <si>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</si>
  <si>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</si>
  <si>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</si>
  <si>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</si>
  <si>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</si>
  <si>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</si>
  <si>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</si>
  <si>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</si>
  <si>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</si>
  <si>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</si>
  <si>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</si>
  <si>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</si>
  <si>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</si>
  <si>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</si>
  <si>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</si>
  <si>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</si>
  <si>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</si>
  <si>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</si>
  <si>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</si>
  <si>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</si>
  <si>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</si>
  <si>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</si>
  <si>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</si>
  <si>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</si>
  <si>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</si>
  <si>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</si>
  <si>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</si>
  <si>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</si>
  <si>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</si>
  <si>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</si>
  <si>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</si>
  <si>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</si>
  <si>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</si>
  <si>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</si>
  <si>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</si>
  <si>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</si>
  <si>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</si>
  <si>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</si>
  <si>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</si>
  <si>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</si>
  <si>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</si>
  <si>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</si>
  <si>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</si>
  <si>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</si>
  <si>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</si>
  <si>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</si>
  <si>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</si>
  <si>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</si>
  <si>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</si>
  <si>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</si>
  <si>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</si>
  <si>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</si>
  <si>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</si>
  <si>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</si>
  <si>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</si>
  <si>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</si>
  <si>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</si>
  <si>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</si>
  <si>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</si>
  <si>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</si>
  <si>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</si>
  <si>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</si>
  <si>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</si>
  <si>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</si>
  <si>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</si>
  <si>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</si>
  <si>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</si>
  <si>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</si>
  <si>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</si>
  <si>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</si>
  <si>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</si>
  <si>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</si>
  <si>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</si>
  <si>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</si>
  <si>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</si>
  <si>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</si>
  <si>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</si>
  <si>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</si>
  <si>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</si>
  <si>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</si>
  <si>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</si>
  <si>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</si>
  <si>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</si>
  <si>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</si>
  <si>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</si>
  <si>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</si>
  <si>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</si>
  <si>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</si>
  <si>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</si>
  <si>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</si>
  <si>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</si>
  <si>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</si>
  <si>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</si>
  <si>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</si>
  <si>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</si>
  <si>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</si>
  <si>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</si>
  <si>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</si>
  <si>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</si>
  <si>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</si>
  <si>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</si>
  <si>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</si>
  <si>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</si>
  <si>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</si>
  <si>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</si>
  <si>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</si>
  <si>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</si>
  <si>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</si>
  <si>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</si>
  <si>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</si>
  <si>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</si>
  <si>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</si>
  <si>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</si>
  <si>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</si>
  <si>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</si>
  <si>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</si>
  <si>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</si>
  <si>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</si>
  <si>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</si>
  <si>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</si>
  <si>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</si>
  <si>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</si>
  <si>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</si>
  <si>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</si>
  <si>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</si>
  <si>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</si>
  <si>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</si>
  <si>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</si>
  <si>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</si>
  <si>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</si>
  <si>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</si>
  <si>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</si>
  <si>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</si>
  <si>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</si>
  <si>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</si>
  <si>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</si>
  <si>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</si>
  <si>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</si>
  <si>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</si>
  <si>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</si>
  <si>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</si>
  <si>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</si>
  <si>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</si>
  <si>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</si>
  <si>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</si>
  <si>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</si>
  <si>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</si>
  <si>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</si>
  <si>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</si>
  <si>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</si>
  <si>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</si>
  <si>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</si>
  <si>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</si>
  <si>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</si>
  <si>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</si>
  <si>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</si>
  <si>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</si>
  <si>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</si>
  <si>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</si>
  <si>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</si>
  <si>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</si>
  <si>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</si>
  <si>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</si>
  <si>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</si>
  <si>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</si>
  <si>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</si>
  <si>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</si>
  <si>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</si>
  <si>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</si>
  <si>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</si>
  <si>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</si>
  <si>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</si>
  <si>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</si>
  <si>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</si>
  <si>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</si>
  <si>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</si>
  <si>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</si>
  <si>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</si>
  <si>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</si>
  <si>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</si>
  <si>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</si>
  <si>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</si>
  <si>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</si>
  <si>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</si>
  <si>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</si>
  <si>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</si>
  <si>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</si>
  <si>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</si>
  <si>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</si>
  <si>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</si>
  <si>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</si>
  <si>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</si>
  <si>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</si>
  <si>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</si>
  <si>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</si>
  <si>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</si>
  <si>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</si>
  <si>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</si>
  <si>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</si>
  <si>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</si>
  <si>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</si>
  <si>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</si>
  <si>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</si>
  <si>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</si>
  <si>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</si>
  <si>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</si>
  <si>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</si>
  <si>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</si>
  <si>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</si>
  <si>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</si>
  <si>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</si>
  <si>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</si>
  <si>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</si>
  <si>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</si>
  <si>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</si>
  <si>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</si>
  <si>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</si>
  <si>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</si>
  <si>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</si>
  <si>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</si>
  <si>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</si>
  <si>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</si>
  <si>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</si>
  <si>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</si>
  <si>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</si>
  <si>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</si>
  <si>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</si>
  <si>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</si>
  <si>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</si>
  <si>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</si>
  <si>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</si>
  <si>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</si>
  <si>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</si>
  <si>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</si>
  <si>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</si>
  <si>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</si>
  <si>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</si>
  <si>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</si>
  <si>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</si>
  <si>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</si>
  <si>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</si>
  <si>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</si>
  <si>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</si>
  <si>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</si>
  <si>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</si>
  <si>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</si>
  <si>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</si>
  <si>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</si>
  <si>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</si>
  <si>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</si>
  <si>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</si>
  <si>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</si>
  <si>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</si>
  <si>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</si>
  <si>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</si>
  <si>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</si>
  <si>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</si>
  <si>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</si>
  <si>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</si>
  <si>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</si>
  <si>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</si>
  <si>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</si>
  <si>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</si>
  <si>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</si>
  <si>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</si>
  <si>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</si>
  <si>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</si>
  <si>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</si>
  <si>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</si>
  <si>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</si>
  <si>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</si>
  <si>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</si>
  <si>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</si>
  <si>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</si>
  <si>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</si>
  <si>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</si>
  <si>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</si>
  <si>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</si>
  <si>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</si>
  <si>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</si>
  <si>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</si>
  <si>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</si>
  <si>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</si>
  <si>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</si>
  <si>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</si>
  <si>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</si>
  <si>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</si>
  <si>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</si>
  <si>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</si>
  <si>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</si>
  <si>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</si>
  <si>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</si>
  <si>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</si>
  <si>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</si>
  <si>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</si>
  <si>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</si>
  <si>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</si>
  <si>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</si>
  <si>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</si>
  <si>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</si>
  <si>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</si>
  <si>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</si>
  <si>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</si>
  <si>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</si>
  <si>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</si>
  <si>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</si>
  <si>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</si>
  <si>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</si>
  <si>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</si>
  <si>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</si>
  <si>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</si>
  <si>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</si>
  <si>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</si>
  <si>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</si>
  <si>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</si>
  <si>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</si>
  <si>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</si>
  <si>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</si>
  <si>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</si>
  <si>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</si>
  <si>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</si>
  <si>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</si>
  <si>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</si>
  <si>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</si>
  <si>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</si>
  <si>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</si>
  <si>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</si>
  <si>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</si>
  <si>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</si>
  <si>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</si>
  <si>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</si>
  <si>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</si>
  <si>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</si>
  <si>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</si>
  <si>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</si>
  <si>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</si>
  <si>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</si>
  <si>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</si>
  <si>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</si>
  <si>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</si>
  <si>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</si>
  <si>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</si>
  <si>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</si>
  <si>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</si>
  <si>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</si>
  <si>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</si>
  <si>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</si>
  <si>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</si>
  <si>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</si>
  <si>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</si>
  <si>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</si>
  <si>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</si>
  <si>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</si>
  <si>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</si>
  <si>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</si>
  <si>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</si>
  <si>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</si>
  <si>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</si>
  <si>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</si>
  <si>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</si>
  <si>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</si>
  <si>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</si>
  <si>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</si>
  <si>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</si>
  <si>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</si>
  <si>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</si>
  <si>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</si>
  <si>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</si>
  <si>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</si>
  <si>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</si>
  <si>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</si>
  <si>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</si>
  <si>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</si>
  <si>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</si>
  <si>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</si>
  <si>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</si>
  <si>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</si>
  <si>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</si>
  <si>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</si>
  <si>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</si>
  <si>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</si>
  <si>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</si>
  <si>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</si>
  <si>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</si>
  <si>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</si>
  <si>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</si>
  <si>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</si>
  <si>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</si>
  <si>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</si>
  <si>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</si>
  <si>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</si>
  <si>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</si>
  <si>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</si>
  <si>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</si>
  <si>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</si>
  <si>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</si>
  <si>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</si>
  <si>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</si>
  <si>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</si>
  <si>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</si>
  <si>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</si>
  <si>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</si>
  <si>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</si>
  <si>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</si>
  <si>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</si>
  <si>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</si>
  <si>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</si>
  <si>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</si>
  <si>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</si>
  <si>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</si>
  <si>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</si>
  <si>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</si>
  <si>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</si>
  <si>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</si>
  <si>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</si>
  <si>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</si>
  <si>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</si>
  <si>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</si>
  <si>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</si>
  <si>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</si>
  <si>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</si>
  <si>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</si>
  <si>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</si>
  <si>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</si>
  <si>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</si>
  <si>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</si>
  <si>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</si>
  <si>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</si>
  <si>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</si>
  <si>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</si>
  <si>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</si>
  <si>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</si>
  <si>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</si>
  <si>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</si>
  <si>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</si>
  <si>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</si>
  <si>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</si>
  <si>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</si>
  <si>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</si>
  <si>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</si>
  <si>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</si>
  <si>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</si>
  <si>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</si>
  <si>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</si>
  <si>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</si>
  <si>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</si>
  <si>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</si>
  <si>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</si>
  <si>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</si>
  <si>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</si>
  <si>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</si>
  <si>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</si>
  <si>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</si>
  <si>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</si>
  <si>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</si>
  <si>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</si>
  <si>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</si>
  <si>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</si>
  <si>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</si>
  <si>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</si>
  <si>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</si>
  <si>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</si>
  <si>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</si>
  <si>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</si>
  <si>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</si>
  <si>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</si>
  <si>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</si>
  <si>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</si>
  <si>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</si>
  <si>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</si>
  <si>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</si>
  <si>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</si>
  <si>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</si>
  <si>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</si>
  <si>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</si>
  <si>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</si>
  <si>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</si>
  <si>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</si>
  <si>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</si>
  <si>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</si>
  <si>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</si>
  <si>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</si>
  <si>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</si>
  <si>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</si>
  <si>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</si>
  <si>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</si>
  <si>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</si>
  <si>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</si>
  <si>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</si>
  <si>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</si>
  <si>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</si>
  <si>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</si>
  <si>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</si>
  <si>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</si>
  <si>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</si>
  <si>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</si>
  <si>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</si>
  <si>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</si>
  <si>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</si>
  <si>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</si>
  <si>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</si>
  <si>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</si>
  <si>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</si>
  <si>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</si>
  <si>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</si>
  <si>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</si>
  <si>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</si>
  <si>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</si>
  <si>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</si>
  <si>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</si>
  <si>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</si>
  <si>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</si>
  <si>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</si>
  <si>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</si>
  <si>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</si>
  <si>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</si>
  <si>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</si>
  <si>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</si>
  <si>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</si>
  <si>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</si>
  <si>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</si>
  <si>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</si>
  <si>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</si>
  <si>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</si>
  <si>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</si>
  <si>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</si>
  <si>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</si>
  <si>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</si>
  <si>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</si>
  <si>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</si>
  <si>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</si>
  <si>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</si>
  <si>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</si>
  <si>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</si>
  <si>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</si>
  <si>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</si>
  <si>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</si>
  <si>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</si>
  <si>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</si>
  <si>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</si>
  <si>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</si>
  <si>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</si>
  <si>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</si>
  <si>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</si>
  <si>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</si>
  <si>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</si>
  <si>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</si>
  <si>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</si>
  <si>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</si>
  <si>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</si>
  <si>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</si>
  <si>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</si>
  <si>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</si>
  <si>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</si>
  <si>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</si>
  <si>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</si>
  <si>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</si>
  <si>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</si>
  <si>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</si>
  <si>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</si>
  <si>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</si>
  <si>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</si>
  <si>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</si>
  <si>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</si>
  <si>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</si>
  <si>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</si>
  <si>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</si>
  <si>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</si>
  <si>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</si>
  <si>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</si>
  <si>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</si>
  <si>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</si>
  <si>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</si>
  <si>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</si>
  <si>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</si>
  <si>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</si>
  <si>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</si>
  <si>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</si>
  <si>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</si>
  <si>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</si>
  <si>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</si>
  <si>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</si>
  <si>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</si>
  <si>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</si>
  <si>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</si>
  <si>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</si>
  <si>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</si>
  <si>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</si>
  <si>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</si>
  <si>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</si>
  <si>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</si>
  <si>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</si>
  <si>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</si>
  <si>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</si>
  <si>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</si>
  <si>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</si>
  <si>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</si>
  <si>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</si>
  <si>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</si>
  <si>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</si>
  <si>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</si>
  <si>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</si>
  <si>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</si>
  <si>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</si>
  <si>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</si>
  <si>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</si>
  <si>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</si>
  <si>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</si>
  <si>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</si>
  <si>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</si>
  <si>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</si>
  <si>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</si>
  <si>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</si>
  <si>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</si>
  <si>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</si>
  <si>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</si>
  <si>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</si>
  <si>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</si>
  <si>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</si>
  <si>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</si>
  <si>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</si>
  <si>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</si>
  <si>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</si>
  <si>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</si>
  <si>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</si>
  <si>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</si>
  <si>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</si>
  <si>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</si>
  <si>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</si>
  <si>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</si>
  <si>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</si>
  <si>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</si>
  <si>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</si>
  <si>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</si>
  <si>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</si>
  <si>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</si>
  <si>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</si>
  <si>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</si>
  <si>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</si>
  <si>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</si>
  <si>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</si>
  <si>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</si>
  <si>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</si>
  <si>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</si>
  <si>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</si>
  <si>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</si>
  <si>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</si>
  <si>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</si>
  <si>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</si>
  <si>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</si>
  <si>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</si>
  <si>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</si>
  <si>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</si>
  <si>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</si>
  <si>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</si>
  <si>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</si>
  <si>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</si>
  <si>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</si>
  <si>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</si>
  <si>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</si>
  <si>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</si>
  <si>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</si>
  <si>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</si>
  <si>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</si>
  <si>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</si>
  <si>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</si>
  <si>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</si>
  <si>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</si>
  <si>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</si>
  <si>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</si>
  <si>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</si>
  <si>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</si>
  <si>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</si>
  <si>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</si>
  <si>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</si>
  <si>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</si>
  <si>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</si>
  <si>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</si>
  <si>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</si>
  <si>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</si>
  <si>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</si>
  <si>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</si>
  <si>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</si>
  <si>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</si>
  <si>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</si>
  <si>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</si>
  <si>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</si>
  <si>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</si>
  <si>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</si>
  <si>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</si>
  <si>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</si>
  <si>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</si>
  <si>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</si>
  <si>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</si>
  <si>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</si>
  <si>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</si>
  <si>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</si>
  <si>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</si>
  <si>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</si>
  <si>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</si>
  <si>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</si>
  <si>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</si>
  <si>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</si>
  <si>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</si>
  <si>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</si>
  <si>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</si>
  <si>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</si>
  <si>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</si>
  <si>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</si>
  <si>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</si>
  <si>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</si>
  <si>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</si>
  <si>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</si>
  <si>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</si>
  <si>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</si>
  <si>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</si>
  <si>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</si>
  <si>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</si>
  <si>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</si>
  <si>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</si>
  <si>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</si>
  <si>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</si>
  <si>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</si>
  <si>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</si>
  <si>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</si>
  <si>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</si>
  <si>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</si>
  <si>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</si>
  <si>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</si>
  <si>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</si>
  <si>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</si>
  <si>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</si>
  <si>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</si>
  <si>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</si>
  <si>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</si>
  <si>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</si>
  <si>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</si>
  <si>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</si>
  <si>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</si>
  <si>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</si>
  <si>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</si>
  <si>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</si>
  <si>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</si>
  <si>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</si>
  <si>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</si>
  <si>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</si>
  <si>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</si>
  <si>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</si>
  <si>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</si>
  <si>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</si>
  <si>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</si>
  <si>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</si>
  <si>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</si>
  <si>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</si>
  <si>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</si>
  <si>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</si>
  <si>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</si>
  <si>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</si>
  <si>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</si>
  <si>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</si>
  <si>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</si>
  <si>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</si>
  <si>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</si>
  <si>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</si>
  <si>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</si>
  <si>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</si>
  <si>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</si>
  <si>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</si>
  <si>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</si>
  <si>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</si>
  <si>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</si>
  <si>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</si>
  <si>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</si>
  <si>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</si>
  <si>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</si>
  <si>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</si>
  <si>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</si>
  <si>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</si>
  <si>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</si>
  <si>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</si>
  <si>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</si>
  <si>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</si>
  <si>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</si>
  <si>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</si>
  <si>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</si>
  <si>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</si>
  <si>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</si>
  <si>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</si>
  <si>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</si>
  <si>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</si>
  <si>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</si>
  <si>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</si>
  <si>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</si>
  <si>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</si>
  <si>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</si>
  <si>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</si>
  <si>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</si>
  <si>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</si>
  <si>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</si>
  <si>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</si>
  <si>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</si>
  <si>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</si>
  <si>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</si>
  <si>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</si>
  <si>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</si>
  <si>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</si>
  <si>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</si>
  <si>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</si>
  <si>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</si>
  <si>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</si>
  <si>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</si>
  <si>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</si>
  <si>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</si>
  <si>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</si>
  <si>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</si>
  <si>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</si>
  <si>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</si>
  <si>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</si>
  <si>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</si>
  <si>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</si>
  <si>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</si>
  <si>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</si>
  <si>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</si>
  <si>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</si>
  <si>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</si>
  <si>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</si>
  <si>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</si>
  <si>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</si>
  <si>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</si>
  <si>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</si>
  <si>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</si>
  <si>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</si>
  <si>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</si>
  <si>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</si>
  <si>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</si>
  <si>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</si>
  <si>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</si>
  <si>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</si>
  <si>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</si>
  <si>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</si>
  <si>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</si>
  <si>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</si>
  <si>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</si>
  <si>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</si>
  <si>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</si>
  <si>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</si>
  <si>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</si>
  <si>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</si>
  <si>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</si>
  <si>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</si>
  <si>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</si>
  <si>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</si>
  <si>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</si>
  <si>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</si>
  <si>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</si>
  <si>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</si>
  <si>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</si>
  <si>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</si>
  <si>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</si>
  <si>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</si>
  <si>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</si>
  <si>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</si>
  <si>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</si>
  <si>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</si>
  <si>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</si>
  <si>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</si>
  <si>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</si>
  <si>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</si>
  <si>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</si>
  <si>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</si>
  <si>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</si>
  <si>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</si>
  <si>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</si>
  <si>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</si>
  <si>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</si>
  <si>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</si>
  <si>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</si>
  <si>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</si>
  <si>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</si>
  <si>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</si>
  <si>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</si>
  <si>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</si>
  <si>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</si>
  <si>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</si>
  <si>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</si>
  <si>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</si>
  <si>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</si>
  <si>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</si>
  <si>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</si>
  <si>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</si>
  <si>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</si>
  <si>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</si>
  <si>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</si>
  <si>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</si>
  <si>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</si>
  <si>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</si>
  <si>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</si>
  <si>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</si>
  <si>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</si>
  <si>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</si>
  <si>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</si>
  <si>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</si>
  <si>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</si>
  <si>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</si>
  <si>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</si>
  <si>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</si>
  <si>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</si>
  <si>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</si>
  <si>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</si>
  <si>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</si>
  <si>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</si>
  <si>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</si>
  <si>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</si>
  <si>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</si>
  <si>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</si>
  <si>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</si>
  <si>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</si>
  <si>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</si>
  <si>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</si>
  <si>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</si>
  <si>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</si>
  <si>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</si>
  <si>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</si>
  <si>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</si>
  <si>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</si>
  <si>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</si>
  <si>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</si>
  <si>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</si>
  <si>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</si>
  <si>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</si>
  <si>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</si>
  <si>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</si>
  <si>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</si>
  <si>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</si>
  <si>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</si>
  <si>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</si>
  <si>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</si>
  <si>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</si>
  <si>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</si>
  <si>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</si>
  <si>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</si>
  <si>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</si>
  <si>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</si>
  <si>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</si>
  <si>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</si>
  <si>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</si>
  <si>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</si>
  <si>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</si>
  <si>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</si>
  <si>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</si>
  <si>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</si>
  <si>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</si>
  <si>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</si>
  <si>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</si>
  <si>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</si>
  <si>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</si>
  <si>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</si>
  <si>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</si>
  <si>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</si>
  <si>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</si>
  <si>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</si>
  <si>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</si>
  <si>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</si>
  <si>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</si>
  <si>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</si>
  <si>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</si>
  <si>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</si>
  <si>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</si>
  <si>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</si>
  <si>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</si>
  <si>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</si>
  <si>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</si>
  <si>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</si>
  <si>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</si>
  <si>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</si>
  <si>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</si>
  <si>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</si>
  <si>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</si>
  <si>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</si>
  <si>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</si>
  <si>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</si>
  <si>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</si>
  <si>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</si>
  <si>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</si>
  <si>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</si>
  <si>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</si>
  <si>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</si>
  <si>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</si>
  <si>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</si>
  <si>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</si>
  <si>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</si>
  <si>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</si>
  <si>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</si>
  <si>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</si>
  <si>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</si>
  <si>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</si>
  <si>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</si>
  <si>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</si>
  <si>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</si>
  <si>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</si>
  <si>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</si>
  <si>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</si>
  <si>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</si>
  <si>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</si>
  <si>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</si>
  <si>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</si>
  <si>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</si>
  <si>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</si>
  <si>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</si>
  <si>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</si>
  <si>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</si>
  <si>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</si>
  <si>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</si>
  <si>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</si>
  <si>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</si>
  <si>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</si>
  <si>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</si>
  <si>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</si>
  <si>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</si>
  <si>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</si>
  <si>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</si>
  <si>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</si>
  <si>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</si>
  <si>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</si>
  <si>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</si>
  <si>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</si>
  <si>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</si>
  <si>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</si>
  <si>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</si>
  <si>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</si>
  <si>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</si>
  <si>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</si>
  <si>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</si>
  <si>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</si>
  <si>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</si>
  <si>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</si>
  <si>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</si>
  <si>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</si>
  <si>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</si>
  <si>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</si>
  <si>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</si>
  <si>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</si>
  <si>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</si>
  <si>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</si>
  <si>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</si>
  <si>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</si>
  <si>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</si>
  <si>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</si>
  <si>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</si>
  <si>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</si>
  <si>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</si>
  <si>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</si>
  <si>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</si>
  <si>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</si>
  <si>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</si>
  <si>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</si>
  <si>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</si>
  <si>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</si>
  <si>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</si>
  <si>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</si>
  <si>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</si>
  <si>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</si>
  <si>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</si>
  <si>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</si>
  <si>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</si>
  <si>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</si>
  <si>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</si>
  <si>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</si>
  <si>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</si>
  <si>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</si>
  <si>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</si>
  <si>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</si>
  <si>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</si>
  <si>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</si>
  <si>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</si>
  <si>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</si>
  <si>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</si>
  <si>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</si>
  <si>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</si>
  <si>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</si>
  <si>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</si>
  <si>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</si>
  <si>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</si>
  <si>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</si>
  <si>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</si>
  <si>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</si>
  <si>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</si>
  <si>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</si>
  <si>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</si>
  <si>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</si>
  <si>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</si>
  <si>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</si>
  <si>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</si>
  <si>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</si>
  <si>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</si>
  <si>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</si>
  <si>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</si>
  <si>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</si>
  <si>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</si>
  <si>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</si>
  <si>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</si>
  <si>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</si>
  <si>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</si>
  <si>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</si>
  <si>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</si>
  <si>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</si>
  <si>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</si>
  <si>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</si>
  <si>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</si>
  <si>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</si>
  <si>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</si>
  <si>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</si>
  <si>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</si>
  <si>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</si>
  <si>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</si>
  <si>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</si>
  <si>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</si>
  <si>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</si>
  <si>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</si>
  <si>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</si>
  <si>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</si>
  <si>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</si>
  <si>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</si>
  <si>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</si>
  <si>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</si>
  <si>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</si>
  <si>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</si>
  <si>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</si>
  <si>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</si>
  <si>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</si>
  <si>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</si>
  <si>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</si>
  <si>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</si>
  <si>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</si>
  <si>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</si>
  <si>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</si>
  <si>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</si>
  <si>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</si>
  <si>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</si>
  <si>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</si>
  <si>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</si>
  <si>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</si>
  <si>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</si>
  <si>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</si>
  <si>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</si>
  <si>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</si>
  <si>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</si>
  <si>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</si>
  <si>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</si>
  <si>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</si>
  <si>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</si>
  <si>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</si>
  <si>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</si>
  <si>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</si>
  <si>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</si>
  <si>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</si>
  <si>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</si>
  <si>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</si>
  <si>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</si>
  <si>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</si>
  <si>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</si>
  <si>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</si>
  <si>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</si>
  <si>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</si>
  <si>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</si>
  <si>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</si>
  <si>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</si>
  <si>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</si>
  <si>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</si>
  <si>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</si>
  <si>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</si>
  <si>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</si>
  <si>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</si>
  <si>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</si>
  <si>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</si>
  <si>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</si>
  <si>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</si>
  <si>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</si>
  <si>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</si>
  <si>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</si>
  <si>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</si>
  <si>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</si>
  <si>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</si>
  <si>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</si>
  <si>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</si>
  <si>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</si>
  <si>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</si>
  <si>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</si>
  <si>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</si>
  <si>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</si>
  <si>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</si>
  <si>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</si>
  <si>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</si>
  <si>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</si>
  <si>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</si>
  <si>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</si>
  <si>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</si>
  <si>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</si>
  <si>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</si>
  <si>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</si>
  <si>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</si>
  <si>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</si>
  <si>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</si>
  <si>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</si>
  <si>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</si>
  <si>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</si>
  <si>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</si>
  <si>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</si>
  <si>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</si>
  <si>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</si>
  <si>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</si>
  <si>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</si>
  <si>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</si>
  <si>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</si>
  <si>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</si>
  <si>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</si>
  <si>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</si>
  <si>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</si>
  <si>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</si>
  <si>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</si>
  <si>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</si>
  <si>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</si>
  <si>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</si>
  <si>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</si>
  <si>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</si>
  <si>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</si>
  <si>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</si>
  <si>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</si>
  <si>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</si>
  <si>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</si>
  <si>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</si>
  <si>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</si>
  <si>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</si>
  <si>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</si>
  <si>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</si>
  <si>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</si>
  <si>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</si>
  <si>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</si>
  <si>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</si>
  <si>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</si>
  <si>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</si>
  <si>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</si>
  <si>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</si>
  <si>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</si>
  <si>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</si>
  <si>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</si>
  <si>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</si>
  <si>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</si>
  <si>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</si>
  <si>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</si>
  <si>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</si>
  <si>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</si>
  <si>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</si>
  <si>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</si>
  <si>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</si>
  <si>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</si>
  <si>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</si>
  <si>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</si>
  <si>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</si>
  <si>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</si>
  <si>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</si>
  <si>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</si>
  <si>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</si>
  <si>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</si>
  <si>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</si>
  <si>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</si>
  <si>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</si>
  <si>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</si>
  <si>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</si>
  <si>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</si>
  <si>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</si>
  <si>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</si>
  <si>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</si>
  <si>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</si>
  <si>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</si>
  <si>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</si>
  <si>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</si>
  <si>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</si>
  <si>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</si>
  <si>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</si>
  <si>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</si>
  <si>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</si>
  <si>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</si>
  <si>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</si>
  <si>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</si>
  <si>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</si>
  <si>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</si>
  <si>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</si>
  <si>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</si>
  <si>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</si>
  <si>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</si>
  <si>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</si>
  <si>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</si>
  <si>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</si>
  <si>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</si>
  <si>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</si>
  <si>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</si>
  <si>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</si>
  <si>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</si>
  <si>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</si>
  <si>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</si>
  <si>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</si>
  <si>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</si>
  <si>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</si>
  <si>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</si>
  <si>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</si>
  <si>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</si>
  <si>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</si>
  <si>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</si>
  <si>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</si>
  <si>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</si>
  <si>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</si>
  <si>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</si>
  <si>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</si>
  <si>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</si>
  <si>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</si>
  <si>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</si>
  <si>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</si>
  <si>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</si>
  <si>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</si>
  <si>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</si>
  <si>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</si>
  <si>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</si>
  <si>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</si>
  <si>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</si>
  <si>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</si>
  <si>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</si>
  <si>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</si>
  <si>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</si>
  <si>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</si>
  <si>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</si>
  <si>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</si>
  <si>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</si>
  <si>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</si>
  <si>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</si>
  <si>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</si>
  <si>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</si>
  <si>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</si>
  <si>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</si>
  <si>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</si>
  <si>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</si>
  <si>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</si>
  <si>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</si>
  <si>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</si>
  <si>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</si>
  <si>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</si>
  <si>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</si>
  <si>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</si>
  <si>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</si>
  <si>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</si>
  <si>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</si>
  <si>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</si>
  <si>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</si>
  <si>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</si>
  <si>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</si>
  <si>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</si>
  <si>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</si>
  <si>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</si>
  <si>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</si>
  <si>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</si>
  <si>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</si>
  <si>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</si>
  <si>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</si>
  <si>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</si>
  <si>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</si>
  <si>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</si>
  <si>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</si>
  <si>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</si>
  <si>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</si>
  <si>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</si>
  <si>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</si>
  <si>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</si>
  <si>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</si>
  <si>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</si>
  <si>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</si>
  <si>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</si>
  <si>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</si>
  <si>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</si>
  <si>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</si>
  <si>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</si>
  <si>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</si>
  <si>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</si>
  <si>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</si>
  <si>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</si>
  <si>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</si>
  <si>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</si>
  <si>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</si>
  <si>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</si>
  <si>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</si>
  <si>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</si>
  <si>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</si>
  <si>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</si>
  <si>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</si>
  <si>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</si>
  <si>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</si>
  <si>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</si>
  <si>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</si>
  <si>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</si>
  <si>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</si>
  <si>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</si>
  <si>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</si>
  <si>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</si>
  <si>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</si>
  <si>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</si>
  <si>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</si>
  <si>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</si>
  <si>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</si>
  <si>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</si>
  <si>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</si>
  <si>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</si>
  <si>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</si>
  <si>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</si>
  <si>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</si>
  <si>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</si>
  <si>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</si>
  <si>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</si>
  <si>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</si>
  <si>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</si>
  <si>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</si>
  <si>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</si>
  <si>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</si>
  <si>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</si>
  <si>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</si>
  <si>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</si>
  <si>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</si>
  <si>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</si>
  <si>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</si>
  <si>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</si>
  <si>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</si>
  <si>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</si>
  <si>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</si>
  <si>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</si>
  <si>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</si>
  <si>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</si>
  <si>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</si>
  <si>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</si>
  <si>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</si>
  <si>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</si>
  <si>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</si>
  <si>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</si>
  <si>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</si>
  <si>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</si>
  <si>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</si>
  <si>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</si>
  <si>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</si>
  <si>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</si>
  <si>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</si>
  <si>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</si>
  <si>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</si>
  <si>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</si>
  <si>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</si>
  <si>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</si>
  <si>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</si>
  <si>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</si>
  <si>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</si>
  <si>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</si>
  <si>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</si>
  <si>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</si>
  <si>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</si>
  <si>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</si>
  <si>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</si>
  <si>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</si>
  <si>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</si>
  <si>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</si>
  <si>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</si>
  <si>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</si>
  <si>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</si>
  <si>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</si>
  <si>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</si>
  <si>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</si>
  <si>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</si>
  <si>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</si>
  <si>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</si>
  <si>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</si>
  <si>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</si>
  <si>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</si>
  <si>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</si>
  <si>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</si>
  <si>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</si>
  <si>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</si>
  <si>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</si>
  <si>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</si>
  <si>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</si>
  <si>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</si>
  <si>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</si>
  <si>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</si>
  <si>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</si>
  <si>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</si>
  <si>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</si>
  <si>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</si>
  <si>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</si>
  <si>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</si>
  <si>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</si>
  <si>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</si>
  <si>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</si>
  <si>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</si>
  <si>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</si>
  <si>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</si>
  <si>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</si>
  <si>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</si>
  <si>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</si>
  <si>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</si>
  <si>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</si>
  <si>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</si>
  <si>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</si>
  <si>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</si>
  <si>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</si>
  <si>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</si>
  <si>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</si>
  <si>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</si>
  <si>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</si>
  <si>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</si>
  <si>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</si>
  <si>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</si>
  <si>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</si>
  <si>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</si>
  <si>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</si>
  <si>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</si>
  <si>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</si>
  <si>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</si>
  <si>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</si>
  <si>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</si>
  <si>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</si>
  <si>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</si>
  <si>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</si>
  <si>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</si>
  <si>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</si>
  <si>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</si>
  <si>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</si>
  <si>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</si>
  <si>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</si>
  <si>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</si>
  <si>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</si>
  <si>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</si>
  <si>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</si>
  <si>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</si>
  <si>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</si>
  <si>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</si>
  <si>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</si>
  <si>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</si>
  <si>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</si>
  <si>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</si>
  <si>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</si>
  <si>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</si>
  <si>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</si>
  <si>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</si>
  <si>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</si>
  <si>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</si>
  <si>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</si>
  <si>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</si>
  <si>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</si>
  <si>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</si>
  <si>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</si>
  <si>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</si>
  <si>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</si>
  <si>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</si>
  <si>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</si>
  <si>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</si>
  <si>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</si>
  <si>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</si>
  <si>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</si>
  <si>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</si>
  <si>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</si>
  <si>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</si>
  <si>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</si>
  <si>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</si>
  <si>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</si>
  <si>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</si>
  <si>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</si>
  <si>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</si>
  <si>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</si>
  <si>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</si>
  <si>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</si>
  <si>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</si>
  <si>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</si>
  <si>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</si>
  <si>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</si>
  <si>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</si>
  <si>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</si>
  <si>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</si>
  <si>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</si>
  <si>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</si>
  <si>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</si>
  <si>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</si>
  <si>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</si>
  <si>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</si>
  <si>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</si>
  <si>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</si>
  <si>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</si>
  <si>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</si>
  <si>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</si>
  <si>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</si>
  <si>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</si>
  <si>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</si>
  <si>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</si>
  <si>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</si>
  <si>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</si>
  <si>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</si>
  <si>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</si>
  <si>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</si>
  <si>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</si>
  <si>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</si>
  <si>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</si>
  <si>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</si>
  <si>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</si>
  <si>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</si>
  <si>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</si>
  <si>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</si>
  <si>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</si>
  <si>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</si>
  <si>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</si>
  <si>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</si>
  <si>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</si>
  <si>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</si>
  <si>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</si>
  <si>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</si>
  <si>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</si>
  <si>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</si>
  <si>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</si>
  <si>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</si>
  <si>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</si>
  <si>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</si>
  <si>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</si>
  <si>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</si>
  <si>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</si>
  <si>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</si>
  <si>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</si>
  <si>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</si>
  <si>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</si>
  <si>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</si>
  <si>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</si>
  <si>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</si>
  <si>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</si>
  <si>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</si>
  <si>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</si>
  <si>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</si>
  <si>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</si>
  <si>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</si>
  <si>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</si>
  <si>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</si>
  <si>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</si>
  <si>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</si>
  <si>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</si>
  <si>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</si>
  <si>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</si>
  <si>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</si>
  <si>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</si>
  <si>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</si>
  <si>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</si>
  <si>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</si>
  <si>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</si>
  <si>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</si>
  <si>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</si>
  <si>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</si>
  <si>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</si>
  <si>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</si>
  <si>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</si>
  <si>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</si>
  <si>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</si>
  <si>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</si>
  <si>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</si>
  <si>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</si>
  <si>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</si>
  <si>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</si>
  <si>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</si>
  <si>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</si>
  <si>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</si>
  <si>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</si>
  <si>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</si>
  <si>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</si>
  <si>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</si>
  <si>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</si>
  <si>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</si>
  <si>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</si>
  <si>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</si>
  <si>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</si>
  <si>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</si>
  <si>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</si>
  <si>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</si>
  <si>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</si>
  <si>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</si>
  <si>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</si>
  <si>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</si>
  <si>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</si>
  <si>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</si>
  <si>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</si>
  <si>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</si>
  <si>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</si>
  <si>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</si>
  <si>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</si>
  <si>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</si>
  <si>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</si>
  <si>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</si>
  <si>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</si>
  <si>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</si>
  <si>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</si>
  <si>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</si>
  <si>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</si>
  <si>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</si>
  <si>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</si>
  <si>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</si>
  <si>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</si>
  <si>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</si>
  <si>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</si>
  <si>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</si>
  <si>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</si>
  <si>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</si>
  <si>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</si>
  <si>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</si>
  <si>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</si>
  <si>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</si>
  <si>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</si>
  <si>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</si>
  <si>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</si>
  <si>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</si>
  <si>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</si>
  <si>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</si>
  <si>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</si>
  <si>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</si>
  <si>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</si>
  <si>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</si>
  <si>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</si>
  <si>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</si>
  <si>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</si>
  <si>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</si>
  <si>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</si>
  <si>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</si>
  <si>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</si>
  <si>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</si>
  <si>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</si>
  <si>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</si>
  <si>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</si>
  <si>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</si>
  <si>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</si>
  <si>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</si>
  <si>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</si>
  <si>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</si>
  <si>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</si>
  <si>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</si>
  <si>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</si>
  <si>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</si>
  <si>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</si>
  <si>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</si>
  <si>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</si>
  <si>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</si>
  <si>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</si>
  <si>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</si>
  <si>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</si>
  <si>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</si>
  <si>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</si>
  <si>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</si>
  <si>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</si>
  <si>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</si>
  <si>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</si>
  <si>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</si>
  <si>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</si>
  <si>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</si>
  <si>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</si>
  <si>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</si>
  <si>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</si>
  <si>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</si>
  <si>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</si>
  <si>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</si>
  <si>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</si>
  <si>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</si>
  <si>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</si>
  <si>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</si>
  <si>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</si>
  <si>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</si>
  <si>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</si>
  <si>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</si>
  <si>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</si>
  <si>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</si>
  <si>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</si>
  <si>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</si>
  <si>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</si>
  <si>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</si>
  <si>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</si>
  <si>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</si>
  <si>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</si>
  <si>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</si>
  <si>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</si>
  <si>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</si>
  <si>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</si>
  <si>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</si>
  <si>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</si>
  <si>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</si>
  <si>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</si>
  <si>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</si>
  <si>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</si>
  <si>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</si>
  <si>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</si>
  <si>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</si>
  <si>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</si>
  <si>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</si>
  <si>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</si>
  <si>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</si>
  <si>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</si>
  <si>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</si>
  <si>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</si>
  <si>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</si>
  <si>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</si>
  <si>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</si>
  <si>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</si>
  <si>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</si>
  <si>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</si>
  <si>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</si>
  <si>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</si>
  <si>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</si>
  <si>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</si>
  <si>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</si>
  <si>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</si>
  <si>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</si>
  <si>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</si>
  <si>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</si>
  <si>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</si>
  <si>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</si>
  <si>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</si>
  <si>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</si>
  <si>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</si>
  <si>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</si>
  <si>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</si>
  <si>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</si>
  <si>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</si>
  <si>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</si>
  <si>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</si>
  <si>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</si>
  <si>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</si>
  <si>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</si>
  <si>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</si>
  <si>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</si>
  <si>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</si>
  <si>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</si>
  <si>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</si>
  <si>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</si>
  <si>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</si>
  <si>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</si>
  <si>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</si>
  <si>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</si>
  <si>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</si>
  <si>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</si>
  <si>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</si>
  <si>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</si>
  <si>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</si>
  <si>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</si>
  <si>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</si>
  <si>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</si>
  <si>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</si>
  <si>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</si>
  <si>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</si>
  <si>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</si>
  <si>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</si>
  <si>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</si>
  <si>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</si>
  <si>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</si>
  <si>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</si>
  <si>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</si>
  <si>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</si>
  <si>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</si>
  <si>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</si>
  <si>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</si>
  <si>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</si>
  <si>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</si>
  <si>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</si>
  <si>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</si>
  <si>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</si>
  <si>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</si>
  <si>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</si>
  <si>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</si>
  <si>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</si>
  <si>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</si>
  <si>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</si>
  <si>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</si>
  <si>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</si>
  <si>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</si>
  <si>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</si>
  <si>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</si>
  <si>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</si>
  <si>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</si>
  <si>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</si>
  <si>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</si>
  <si>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</si>
  <si>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</si>
  <si>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</si>
  <si>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</si>
  <si>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</si>
  <si>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</si>
  <si>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</si>
  <si>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</si>
  <si>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</si>
  <si>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</si>
  <si>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</si>
  <si>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</si>
  <si>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</si>
  <si>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</si>
  <si>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</si>
  <si>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</si>
  <si>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</si>
  <si>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</si>
  <si>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</si>
  <si>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</si>
  <si>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</si>
  <si>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</si>
  <si>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</si>
  <si>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</si>
  <si>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</si>
  <si>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</si>
  <si>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</si>
  <si>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</si>
  <si>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</si>
  <si>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</si>
  <si>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</si>
  <si>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</si>
  <si>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</si>
  <si>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</si>
  <si>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</si>
  <si>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</si>
  <si>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</si>
  <si>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</si>
  <si>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</si>
  <si>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</si>
  <si>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</si>
  <si>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</si>
  <si>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</si>
  <si>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</si>
  <si>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</si>
  <si>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</si>
  <si>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</si>
  <si>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</si>
  <si>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</si>
  <si>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</si>
  <si>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</si>
  <si>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</si>
  <si>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</si>
  <si>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</si>
  <si>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</si>
  <si>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</si>
  <si>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</si>
  <si>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</si>
  <si>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</si>
  <si>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</si>
  <si>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</si>
  <si>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</si>
  <si>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</si>
  <si>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</si>
  <si>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</si>
  <si>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</si>
  <si>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</si>
  <si>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</si>
  <si>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</si>
  <si>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</si>
  <si>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</si>
  <si>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</si>
  <si>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</si>
  <si>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</si>
  <si>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</si>
  <si>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</si>
  <si>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</si>
  <si>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</si>
  <si>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</si>
  <si>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</si>
  <si>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</si>
  <si>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</si>
  <si>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</si>
  <si>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</si>
  <si>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</si>
  <si>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</si>
  <si>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</si>
  <si>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</si>
  <si>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</si>
  <si>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</si>
  <si>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</si>
  <si>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</si>
  <si>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</si>
  <si>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</si>
  <si>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</si>
  <si>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</si>
  <si>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</si>
  <si>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</si>
  <si>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</si>
  <si>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</si>
  <si>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</si>
  <si>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</si>
  <si>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</si>
  <si>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</si>
  <si>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</si>
  <si>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</si>
  <si>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</si>
  <si>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</si>
  <si>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</si>
  <si>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</si>
  <si>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</si>
  <si>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</si>
  <si>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</si>
  <si>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</si>
  <si>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</si>
  <si>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</si>
  <si>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</si>
  <si>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</si>
  <si>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</si>
  <si>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</si>
  <si>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</si>
  <si>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</si>
  <si>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</si>
  <si>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</si>
  <si>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</si>
  <si>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</si>
  <si>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</si>
  <si>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</si>
  <si>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</si>
  <si>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</si>
  <si>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</si>
  <si>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</si>
  <si>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</si>
  <si>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</si>
  <si>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</si>
  <si>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</si>
  <si>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</si>
  <si>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</si>
  <si>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</si>
  <si>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</si>
  <si>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</si>
  <si>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</si>
  <si>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</si>
  <si>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</si>
  <si>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</si>
  <si>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</si>
  <si>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</si>
  <si>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</si>
  <si>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</si>
  <si>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</si>
  <si>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</si>
  <si>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</si>
  <si>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</si>
  <si>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</si>
  <si>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</si>
  <si>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</si>
  <si>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</si>
  <si>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</si>
  <si>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</si>
  <si>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</si>
  <si>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</si>
  <si>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</si>
  <si>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</si>
  <si>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</si>
  <si>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</si>
  <si>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</si>
  <si>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</si>
  <si>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</si>
  <si>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</si>
  <si>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</si>
  <si>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</si>
  <si>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</si>
  <si>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</si>
  <si>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</si>
  <si>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</si>
  <si>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</si>
  <si>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</si>
  <si>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</si>
  <si>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</si>
  <si>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</si>
  <si>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</si>
  <si>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</si>
  <si>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</si>
  <si>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</si>
  <si>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</si>
  <si>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</si>
  <si>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</si>
  <si>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</si>
  <si>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</si>
  <si>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</si>
  <si>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</si>
  <si>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</si>
  <si>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</si>
  <si>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</si>
  <si>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</si>
  <si>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</si>
  <si>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</si>
  <si>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</si>
  <si>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</si>
  <si>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</si>
  <si>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</si>
  <si>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</si>
  <si>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</si>
  <si>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</si>
  <si>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</si>
  <si>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</si>
  <si>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</si>
  <si>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</si>
  <si>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</si>
  <si>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</si>
  <si>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</si>
  <si>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</si>
  <si>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</si>
  <si>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</si>
  <si>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</si>
  <si>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</si>
  <si>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</si>
  <si>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</si>
  <si>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</si>
  <si>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</si>
  <si>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</si>
  <si>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</si>
  <si>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</si>
  <si>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</si>
  <si>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</si>
  <si>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</si>
  <si>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</si>
  <si>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</si>
  <si>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</si>
  <si>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</si>
  <si>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</si>
  <si>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</si>
  <si>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</si>
  <si>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</si>
  <si>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</si>
  <si>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</si>
  <si>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</si>
  <si>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</si>
  <si>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</si>
  <si>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</si>
  <si>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</si>
  <si>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</si>
  <si>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</si>
  <si>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</si>
  <si>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</si>
  <si>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</si>
  <si>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</si>
  <si>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</si>
  <si>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</si>
  <si>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</si>
  <si>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</si>
  <si>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</si>
  <si>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</si>
  <si>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</si>
  <si>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</si>
  <si>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</si>
  <si>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</si>
  <si>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</si>
  <si>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</si>
  <si>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</si>
  <si>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</si>
  <si>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</si>
  <si>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</si>
  <si>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</si>
  <si>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</si>
  <si>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</si>
  <si>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</si>
  <si>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</si>
  <si>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</si>
  <si>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</si>
  <si>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</si>
  <si>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</si>
  <si>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</si>
  <si>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</si>
  <si>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</si>
  <si>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</si>
  <si>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</si>
  <si>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</si>
  <si>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</si>
  <si>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</si>
  <si>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</si>
  <si>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</si>
  <si>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</si>
  <si>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</si>
  <si>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</si>
  <si>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</si>
  <si>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</si>
  <si>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</si>
  <si>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</si>
  <si>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</si>
  <si>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</si>
  <si>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</si>
  <si>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</si>
  <si>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</si>
  <si>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</si>
  <si>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</si>
  <si>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</si>
  <si>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</si>
  <si>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</si>
  <si>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</si>
  <si>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</si>
  <si>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</si>
  <si>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</si>
  <si>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</si>
  <si>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</si>
  <si>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</si>
  <si>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</si>
  <si>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</si>
  <si>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</si>
  <si>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</si>
  <si>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</si>
  <si>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</si>
  <si>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</si>
  <si>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</si>
  <si>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</si>
  <si>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</si>
  <si>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</si>
  <si>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</si>
  <si>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</si>
  <si>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</si>
  <si>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</si>
  <si>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</si>
  <si>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</si>
  <si>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</si>
  <si>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</si>
  <si>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</si>
  <si>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</si>
  <si>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</si>
  <si>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</si>
  <si>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</si>
  <si>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</si>
  <si>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</si>
  <si>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</si>
  <si>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</si>
  <si>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</si>
  <si>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</si>
  <si>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</si>
  <si>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</si>
  <si>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</si>
  <si>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</si>
  <si>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</si>
  <si>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</si>
  <si>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</si>
  <si>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</si>
  <si>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</si>
  <si>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</si>
  <si>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</si>
  <si>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</si>
  <si>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</si>
  <si>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</si>
  <si>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</si>
  <si>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</si>
  <si>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</si>
  <si>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</si>
  <si>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</si>
  <si>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</si>
  <si>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</si>
  <si>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</si>
  <si>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</si>
  <si>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</si>
  <si>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</si>
  <si>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</si>
  <si>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</si>
  <si>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</si>
  <si>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</si>
  <si>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</si>
  <si>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</si>
  <si>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</si>
  <si>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</si>
  <si>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</si>
  <si>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</si>
  <si>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</si>
  <si>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</si>
  <si>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</si>
  <si>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</si>
  <si>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</si>
  <si>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</si>
  <si>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</si>
  <si>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</si>
  <si>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</si>
  <si>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</si>
  <si>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</si>
  <si>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</si>
  <si>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</si>
  <si>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</si>
  <si>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</si>
  <si>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</si>
  <si>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</si>
  <si>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</si>
  <si>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</si>
  <si>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</si>
  <si>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</si>
  <si>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</si>
  <si>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</si>
  <si>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</si>
  <si>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</si>
  <si>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</si>
  <si>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</si>
  <si>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</si>
  <si>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</si>
  <si>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</si>
  <si>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</si>
  <si>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</si>
  <si>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</si>
  <si>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</si>
  <si>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</si>
  <si>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</si>
  <si>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</si>
  <si>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</si>
  <si>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</si>
  <si>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</si>
  <si>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</si>
  <si>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</si>
  <si>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</si>
  <si>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</si>
  <si>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</si>
  <si>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</si>
  <si>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</si>
  <si>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</si>
  <si>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</si>
  <si>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</si>
  <si>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</si>
  <si>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</si>
  <si>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</si>
  <si>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</si>
  <si>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</si>
  <si>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</si>
  <si>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</si>
  <si>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</si>
  <si>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</si>
  <si>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</si>
  <si>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</si>
  <si>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</si>
  <si>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</si>
  <si>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</si>
  <si>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</si>
  <si>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</si>
  <si>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</si>
  <si>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</si>
  <si>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</si>
  <si>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</si>
  <si>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</si>
  <si>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</si>
  <si>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</si>
  <si>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</si>
  <si>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</si>
  <si>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</si>
  <si>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</si>
  <si>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</si>
  <si>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</si>
  <si>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</si>
  <si>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</si>
  <si>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</si>
  <si>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</si>
  <si>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</si>
  <si>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</si>
  <si>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</si>
  <si>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</si>
  <si>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</si>
  <si>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</si>
  <si>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</si>
  <si>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</si>
  <si>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</si>
  <si>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</si>
  <si>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</si>
  <si>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</si>
  <si>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</si>
  <si>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</si>
  <si>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</si>
  <si>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</si>
  <si>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</si>
  <si>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</si>
  <si>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</si>
  <si>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</si>
  <si>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</si>
  <si>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</si>
  <si>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</si>
  <si>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</si>
  <si>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</si>
  <si>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</si>
  <si>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</si>
  <si>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</si>
  <si>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</si>
  <si>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</si>
  <si>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</si>
  <si>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</si>
  <si>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</si>
  <si>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</si>
  <si>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</si>
  <si>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</si>
  <si>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</si>
  <si>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</si>
  <si>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</si>
  <si>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</si>
  <si>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</si>
  <si>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</si>
  <si>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</si>
  <si>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</si>
  <si>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</si>
  <si>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</si>
  <si>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</si>
  <si>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</si>
  <si>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</si>
  <si>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</si>
  <si>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</si>
  <si>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</si>
  <si>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</si>
  <si>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</si>
  <si>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</si>
  <si>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</si>
  <si>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</si>
  <si>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</si>
  <si>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</si>
  <si>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</si>
  <si>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</si>
  <si>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</si>
  <si>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</si>
  <si>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</si>
  <si>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</si>
  <si>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</si>
  <si>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</si>
  <si>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</si>
  <si>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</si>
  <si>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</si>
  <si>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</si>
  <si>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</si>
  <si>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</si>
  <si>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</si>
  <si>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</si>
  <si>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</si>
  <si>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</si>
  <si>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</si>
  <si>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</si>
  <si>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</si>
  <si>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</si>
  <si>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</si>
  <si>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</si>
  <si>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</si>
  <si>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</si>
  <si>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</si>
  <si>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</si>
  <si>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</si>
  <si>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</si>
  <si>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</si>
  <si>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</si>
  <si>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</si>
  <si>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</si>
  <si>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</si>
  <si>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</si>
  <si>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</si>
  <si>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</si>
  <si>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</si>
  <si>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</si>
  <si>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</si>
  <si>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</si>
  <si>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</si>
  <si>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</si>
  <si>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</si>
  <si>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</si>
  <si>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</si>
  <si>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</si>
  <si>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</si>
  <si>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</si>
  <si>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</si>
  <si>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</si>
  <si>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</si>
  <si>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</si>
  <si>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</si>
  <si>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</si>
  <si>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</si>
  <si>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</si>
  <si>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</si>
  <si>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</si>
  <si>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</si>
  <si>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</si>
  <si>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</si>
  <si>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</si>
  <si>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</si>
  <si>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</si>
  <si>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</si>
  <si>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</si>
  <si>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</si>
  <si>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</si>
  <si>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</si>
  <si>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</si>
  <si>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</si>
  <si>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</si>
  <si>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</si>
  <si>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</si>
  <si>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</si>
  <si>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</si>
  <si>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</si>
  <si>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</si>
  <si>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</si>
  <si>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</si>
  <si>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</si>
  <si>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</si>
  <si>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</si>
  <si>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</si>
  <si>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</si>
  <si>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</si>
  <si>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</si>
  <si>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</si>
  <si>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</si>
  <si>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</si>
  <si>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</si>
  <si>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</si>
  <si>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</si>
  <si>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</si>
  <si>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</si>
  <si>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</si>
  <si>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</si>
  <si>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</si>
  <si>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</si>
  <si>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</si>
  <si>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</si>
  <si>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</si>
  <si>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</si>
  <si>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</si>
  <si>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</si>
  <si>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</si>
  <si>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</si>
  <si>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</si>
  <si>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</si>
  <si>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</si>
  <si>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</si>
  <si>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</si>
  <si>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</si>
  <si>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</si>
  <si>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</si>
  <si>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</si>
  <si>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</si>
  <si>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</si>
  <si>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</si>
  <si>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</si>
  <si>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</si>
  <si>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</si>
  <si>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</si>
  <si>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</si>
  <si>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</si>
  <si>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</si>
  <si>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</si>
  <si>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</si>
  <si>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</si>
  <si>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</si>
  <si>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</si>
  <si>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</si>
  <si>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</si>
  <si>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</si>
  <si>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</si>
  <si>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</si>
  <si>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</si>
  <si>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</si>
  <si>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</si>
  <si>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</si>
  <si>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</si>
  <si>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</si>
  <si>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</si>
  <si>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</si>
  <si>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</si>
  <si>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</si>
  <si>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</si>
  <si>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</si>
  <si>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</si>
  <si>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</si>
  <si>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</si>
  <si>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</si>
  <si>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</si>
  <si>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</si>
  <si>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</si>
  <si>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</si>
  <si>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</si>
  <si>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</si>
  <si>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</si>
  <si>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</si>
  <si>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</si>
  <si>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</si>
  <si>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</si>
  <si>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</si>
  <si>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</si>
  <si>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</si>
  <si>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</si>
  <si>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</si>
  <si>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</si>
  <si>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</si>
  <si>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</si>
  <si>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</si>
  <si>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</si>
  <si>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</si>
  <si>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</si>
  <si>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</si>
  <si>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</si>
  <si>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</si>
  <si>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</si>
  <si>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</si>
  <si>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</si>
  <si>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</si>
  <si>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</si>
  <si>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</si>
  <si>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</si>
  <si>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</si>
  <si>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</si>
  <si>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</si>
  <si>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</si>
  <si>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</si>
  <si>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</si>
  <si>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</si>
  <si>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</si>
  <si>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</si>
  <si>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</si>
  <si>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</si>
  <si>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</si>
  <si>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</si>
  <si>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</si>
  <si>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</si>
  <si>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</si>
  <si>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</si>
  <si>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</si>
  <si>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</si>
  <si>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</si>
  <si>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</si>
  <si>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</si>
  <si>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</si>
  <si>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</si>
  <si>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</si>
  <si>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</si>
  <si>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</si>
  <si>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</si>
  <si>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</si>
  <si>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</si>
  <si>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</si>
  <si>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</si>
  <si>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</si>
  <si>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</si>
  <si>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</si>
  <si>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</si>
  <si>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</si>
  <si>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</si>
  <si>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</si>
  <si>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</si>
  <si>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</si>
  <si>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</si>
  <si>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</si>
  <si>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</si>
  <si>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</si>
  <si>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</si>
  <si>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</si>
  <si>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</si>
  <si>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</si>
  <si>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</si>
  <si>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</si>
  <si>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</si>
  <si>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</si>
  <si>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</si>
  <si>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</si>
  <si>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</si>
  <si>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</si>
  <si>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</si>
  <si>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</si>
  <si>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</si>
  <si>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</si>
  <si>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</si>
  <si>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</si>
  <si>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</si>
  <si>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</si>
  <si>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</si>
  <si>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</si>
  <si>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</si>
  <si>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</si>
  <si>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</si>
  <si>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</si>
  <si>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</si>
  <si>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</si>
  <si>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</si>
  <si>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</si>
  <si>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</si>
  <si>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</si>
  <si>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</si>
  <si>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</si>
  <si>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</si>
  <si>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</si>
  <si>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</si>
  <si>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</si>
  <si>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</si>
  <si>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</si>
  <si>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</si>
  <si>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</si>
  <si>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</si>
  <si>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</si>
  <si>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</si>
  <si>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</si>
  <si>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</si>
  <si>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</si>
  <si>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</si>
  <si>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</si>
  <si>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</si>
  <si>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</si>
  <si>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</si>
  <si>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</si>
  <si>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</si>
  <si>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</si>
  <si>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</si>
  <si>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</si>
  <si>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</si>
  <si>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</si>
  <si>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</si>
  <si>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</si>
  <si>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</si>
  <si>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</si>
  <si>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</si>
  <si>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</si>
  <si>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</si>
  <si>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</si>
  <si>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</si>
  <si>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</si>
  <si>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</si>
  <si>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</si>
  <si>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</si>
  <si>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</si>
  <si>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</si>
  <si>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</si>
  <si>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</si>
  <si>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</si>
  <si>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</si>
  <si>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</si>
  <si>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</si>
  <si>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</si>
  <si>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</si>
  <si>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</si>
  <si>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</si>
  <si>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</si>
  <si>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</si>
  <si>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</si>
  <si>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</si>
  <si>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</si>
  <si>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</si>
  <si>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</si>
  <si>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</si>
  <si>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</si>
  <si>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</si>
  <si>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</si>
  <si>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</si>
  <si>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</si>
  <si>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</si>
  <si>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</si>
  <si>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</si>
  <si>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</si>
  <si>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</si>
  <si>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</si>
  <si>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</si>
  <si>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</si>
  <si>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</si>
  <si>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</si>
  <si>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</si>
  <si>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</si>
  <si>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</si>
  <si>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</si>
  <si>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</si>
  <si>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</si>
  <si>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</si>
  <si>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</si>
  <si>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</si>
  <si>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</si>
  <si>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</si>
  <si>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</si>
  <si>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</si>
  <si>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</si>
  <si>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</si>
  <si>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</si>
  <si>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</si>
  <si>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</si>
  <si>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</si>
  <si>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</si>
  <si>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</si>
  <si>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</si>
  <si>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</si>
  <si>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</si>
  <si>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</si>
  <si>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</si>
  <si>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</si>
  <si>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</si>
  <si>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</si>
  <si>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</si>
  <si>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</si>
  <si>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</si>
  <si>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</si>
  <si>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</si>
  <si>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</si>
  <si>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</si>
  <si>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</si>
  <si>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</si>
  <si>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</si>
  <si>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</si>
  <si>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</si>
  <si>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</si>
  <si>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</si>
  <si>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</si>
  <si>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</si>
  <si>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</si>
  <si>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</si>
  <si>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</si>
  <si>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</si>
  <si>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</si>
  <si>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</si>
  <si>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</si>
  <si>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</si>
  <si>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</si>
  <si>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</si>
  <si>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</si>
  <si>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</si>
  <si>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</si>
  <si>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</si>
  <si>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</si>
  <si>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</si>
  <si>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</si>
  <si>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</si>
  <si>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</si>
  <si>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</si>
  <si>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</si>
  <si>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</si>
  <si>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</si>
  <si>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</si>
  <si>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</si>
  <si>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</si>
  <si>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</si>
  <si>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</si>
  <si>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</si>
  <si>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</si>
  <si>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</si>
  <si>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</si>
  <si>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</si>
  <si>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</si>
  <si>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</si>
  <si>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</si>
  <si>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</si>
  <si>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</si>
  <si>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</si>
  <si>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</si>
  <si>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</si>
  <si>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</si>
  <si>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</si>
  <si>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</si>
  <si>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</si>
  <si>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</si>
  <si>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</si>
  <si>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</si>
  <si>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</si>
  <si>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</si>
  <si>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</si>
  <si>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</si>
  <si>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</si>
  <si>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</si>
  <si>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</si>
  <si>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</si>
  <si>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</si>
  <si>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</si>
  <si>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</si>
  <si>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</si>
  <si>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</si>
  <si>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</si>
  <si>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</si>
  <si>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</si>
  <si>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</si>
  <si>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</si>
  <si>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</si>
  <si>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</si>
  <si>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</si>
  <si>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</si>
  <si>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</si>
  <si>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</si>
  <si>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</si>
  <si>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</si>
  <si>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</si>
  <si>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</si>
  <si>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</si>
  <si>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</si>
  <si>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</si>
  <si>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</si>
  <si>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</si>
  <si>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</si>
  <si>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</si>
  <si>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</si>
  <si>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</si>
  <si>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</si>
  <si>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</si>
  <si>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</si>
  <si>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</si>
  <si>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</si>
  <si>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</si>
  <si>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</si>
  <si>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</si>
  <si>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</si>
  <si>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</si>
  <si>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</si>
  <si>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</si>
  <si>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</si>
  <si>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</si>
  <si>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</si>
  <si>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</si>
  <si>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</si>
  <si>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</si>
  <si>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</si>
  <si>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</si>
  <si>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</si>
  <si>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</si>
  <si>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</si>
  <si>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</si>
  <si>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</si>
  <si>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</si>
  <si>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</si>
  <si>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</si>
  <si>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</si>
  <si>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</si>
  <si>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</si>
  <si>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</si>
  <si>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</si>
  <si>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</si>
  <si>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</si>
  <si>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</si>
  <si>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</si>
  <si>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</si>
  <si>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</si>
  <si>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</si>
  <si>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</si>
  <si>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</si>
  <si>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</si>
  <si>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</si>
  <si>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</si>
  <si>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</si>
  <si>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</si>
  <si>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</si>
  <si>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</si>
  <si>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</si>
  <si>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</si>
  <si>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</si>
  <si>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</si>
  <si>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</si>
  <si>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</si>
  <si>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</si>
  <si>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</si>
  <si>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</si>
  <si>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</si>
  <si>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</si>
  <si>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</si>
  <si>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</si>
  <si>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</si>
  <si>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</si>
  <si>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</si>
  <si>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</si>
  <si>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</si>
  <si>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</si>
  <si>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</si>
  <si>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</si>
  <si>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</si>
  <si>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</si>
  <si>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</si>
  <si>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</si>
  <si>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</si>
  <si>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</si>
  <si>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</si>
  <si>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</si>
  <si>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</si>
  <si>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</si>
  <si>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</si>
  <si>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</si>
  <si>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</si>
  <si>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</si>
  <si>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</si>
  <si>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</si>
  <si>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</si>
  <si>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</si>
  <si>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</si>
  <si>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</si>
  <si>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</si>
  <si>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</si>
  <si>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</si>
  <si>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</si>
  <si>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</si>
  <si>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</si>
  <si>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</si>
  <si>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</si>
  <si>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</si>
  <si>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</si>
  <si>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</si>
  <si>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</si>
  <si>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</si>
  <si>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</si>
  <si>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</si>
  <si>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</si>
  <si>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</si>
  <si>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</si>
  <si>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</si>
  <si>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</si>
  <si>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</si>
  <si>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</si>
  <si>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</si>
  <si>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</si>
  <si>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</si>
  <si>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</si>
  <si>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</si>
  <si>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</si>
  <si>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</si>
  <si>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</si>
  <si>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</si>
  <si>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</si>
  <si>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</si>
  <si>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</si>
  <si>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</si>
  <si>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</si>
  <si>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</si>
  <si>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</si>
  <si>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</si>
  <si>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</si>
  <si>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</si>
  <si>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</si>
  <si>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</si>
  <si>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</si>
  <si>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</si>
  <si>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</si>
  <si>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</si>
  <si>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</si>
  <si>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</si>
  <si>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</si>
  <si>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</si>
  <si>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</si>
  <si>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</si>
  <si>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</si>
  <si>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</si>
  <si>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</si>
  <si>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</si>
  <si>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</si>
  <si>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</si>
  <si>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</si>
  <si>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</si>
  <si>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</si>
  <si>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</si>
  <si>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</si>
  <si>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</si>
  <si>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</si>
  <si>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</si>
  <si>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</si>
  <si>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</si>
  <si>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</si>
  <si>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</si>
  <si>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</si>
  <si>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</si>
  <si>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</si>
  <si>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</si>
  <si>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</si>
  <si>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</si>
  <si>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</si>
  <si>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</si>
  <si>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</si>
  <si>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</si>
  <si>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</si>
  <si>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</si>
  <si>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</si>
  <si>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</si>
  <si>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</si>
  <si>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</si>
  <si>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</si>
  <si>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</si>
  <si>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</si>
  <si>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</si>
  <si>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</si>
  <si>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</si>
  <si>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</si>
  <si>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</si>
  <si>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</si>
  <si>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</si>
  <si>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</si>
  <si>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</si>
  <si>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</si>
  <si>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</si>
  <si>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</si>
  <si>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</si>
  <si>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</si>
  <si>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</si>
  <si>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</si>
  <si>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</si>
  <si>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</si>
  <si>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</si>
  <si>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</si>
  <si>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</si>
  <si>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</si>
  <si>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</si>
  <si>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</si>
  <si>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</si>
  <si>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</si>
  <si>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</si>
  <si>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</si>
  <si>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</si>
  <si>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</si>
  <si>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</si>
  <si>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</si>
  <si>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</si>
  <si>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</si>
  <si>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</si>
  <si>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</si>
  <si>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</si>
  <si>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</si>
  <si>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</si>
  <si>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</si>
  <si>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</si>
  <si>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</si>
  <si>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</si>
  <si>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</si>
  <si>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</si>
  <si>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</si>
  <si>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</si>
  <si>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</si>
  <si>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</si>
  <si>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</si>
  <si>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</si>
  <si>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</si>
  <si>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</si>
  <si>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</si>
  <si>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</si>
  <si>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</si>
  <si>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</si>
  <si>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</si>
  <si>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</si>
  <si>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</si>
  <si>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</si>
  <si>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</si>
  <si>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</si>
  <si>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</si>
  <si>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</si>
  <si>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</si>
  <si>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</si>
  <si>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</si>
  <si>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</si>
  <si>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</si>
  <si>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</si>
  <si>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</si>
  <si>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</si>
  <si>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</si>
  <si>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</si>
  <si>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</si>
  <si>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</si>
  <si>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</si>
  <si>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</si>
  <si>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</si>
  <si>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</si>
  <si>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</si>
  <si>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</si>
  <si>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</si>
  <si>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</si>
  <si>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</si>
  <si>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</si>
  <si>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</si>
  <si>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</si>
  <si>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</si>
  <si>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</si>
  <si>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</si>
  <si>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</si>
  <si>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</si>
  <si>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</si>
  <si>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</si>
  <si>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</si>
  <si>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</si>
  <si>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</si>
  <si>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</si>
  <si>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</si>
  <si>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</si>
  <si>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</si>
  <si>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</si>
  <si>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</si>
  <si>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</si>
  <si>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</si>
  <si>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</si>
  <si>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</si>
  <si>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</si>
  <si>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</si>
  <si>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</si>
  <si>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</si>
  <si>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</si>
  <si>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</si>
  <si>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</si>
  <si>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</si>
  <si>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</si>
  <si>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</si>
  <si>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</si>
  <si>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</si>
  <si>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</si>
  <si>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</si>
  <si>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</si>
  <si>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</si>
  <si>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</si>
  <si>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</si>
  <si>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</si>
  <si>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</si>
  <si>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</si>
  <si>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</si>
  <si>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</si>
  <si>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</si>
  <si>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</si>
  <si>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</si>
  <si>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</si>
  <si>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</si>
  <si>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</si>
  <si>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</si>
  <si>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</si>
  <si>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</si>
  <si>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</si>
  <si>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</si>
  <si>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</si>
  <si>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</si>
  <si>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</si>
  <si>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</si>
  <si>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</si>
  <si>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</si>
  <si>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</si>
  <si>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</si>
  <si>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</si>
  <si>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</si>
  <si>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</si>
  <si>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</si>
  <si>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</si>
  <si>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</si>
  <si>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</si>
  <si>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</si>
  <si>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</si>
  <si>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</si>
  <si>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</si>
  <si>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</si>
  <si>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</si>
  <si>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</si>
  <si>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</si>
  <si>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</si>
  <si>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</si>
  <si>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</si>
  <si>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</si>
  <si>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</si>
  <si>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</si>
  <si>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</si>
  <si>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</si>
  <si>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</si>
  <si>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</si>
  <si>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</si>
  <si>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</si>
  <si>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</si>
  <si>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</si>
  <si>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</si>
  <si>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</si>
  <si>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</si>
  <si>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</si>
  <si>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</si>
  <si>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</si>
  <si>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</si>
  <si>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</si>
  <si>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</si>
  <si>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</si>
  <si>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</si>
  <si>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</si>
  <si>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</si>
  <si>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</si>
  <si>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</si>
  <si>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</si>
  <si>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</si>
  <si>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</si>
  <si>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</si>
  <si>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</si>
  <si>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</si>
  <si>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</si>
  <si>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</si>
  <si>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</si>
  <si>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</si>
  <si>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</si>
  <si>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</si>
  <si>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</si>
  <si>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</si>
  <si>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</si>
  <si>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</si>
  <si>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</si>
  <si>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</si>
  <si>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</si>
  <si>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</si>
  <si>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</si>
  <si>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</si>
  <si>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</si>
  <si>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</si>
  <si>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</si>
  <si>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</si>
  <si>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</si>
  <si>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</si>
  <si>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</si>
  <si>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</si>
  <si>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</si>
  <si>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</si>
  <si>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</si>
  <si>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</si>
  <si>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</si>
  <si>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</si>
  <si>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</si>
  <si>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</si>
  <si>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</si>
  <si>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</si>
  <si>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</si>
  <si>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</si>
  <si>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</si>
  <si>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</si>
  <si>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</si>
  <si>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</si>
  <si>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</si>
  <si>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</si>
  <si>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</si>
  <si>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</si>
  <si>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</si>
  <si>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</si>
  <si>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</si>
  <si>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</si>
  <si>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</si>
  <si>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</si>
  <si>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</si>
  <si>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</si>
  <si>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</si>
  <si>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</si>
  <si>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</si>
  <si>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</si>
  <si>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</si>
  <si>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</si>
  <si>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</si>
  <si>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</si>
  <si>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</si>
  <si>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</si>
  <si>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</si>
  <si>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</si>
  <si>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</si>
  <si>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</si>
  <si>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</si>
  <si>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</si>
  <si>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</si>
  <si>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</si>
  <si>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</si>
  <si>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</si>
  <si>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</si>
  <si>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</si>
  <si>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</si>
  <si>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</si>
  <si>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</si>
  <si>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</si>
  <si>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</si>
  <si>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</si>
  <si>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</si>
  <si>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</si>
  <si>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</si>
  <si>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</si>
  <si>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</si>
  <si>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</si>
  <si>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</si>
  <si>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</si>
  <si>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</si>
  <si>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</si>
  <si>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</si>
  <si>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</si>
  <si>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</si>
  <si>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</si>
  <si>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</si>
  <si>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</si>
  <si>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</si>
  <si>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</si>
  <si>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</si>
  <si>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</si>
  <si>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</si>
  <si>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</si>
  <si>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</si>
  <si>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</si>
  <si>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</si>
  <si>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</si>
  <si>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</si>
  <si>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</si>
  <si>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</si>
  <si>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</si>
  <si>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</si>
  <si>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</si>
  <si>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</si>
  <si>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</si>
  <si>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</si>
  <si>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</si>
  <si>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</si>
  <si>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</si>
  <si>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</si>
  <si>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</si>
  <si>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</si>
  <si>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</si>
  <si>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</si>
  <si>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</si>
  <si>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</si>
  <si>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</si>
  <si>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</si>
  <si>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</si>
  <si>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</si>
  <si>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</si>
  <si>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</si>
  <si>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</si>
  <si>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</si>
  <si>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</si>
  <si>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</si>
  <si>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</si>
  <si>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</si>
  <si>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</si>
  <si>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</si>
  <si>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</si>
  <si>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</si>
  <si>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</si>
  <si>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</si>
  <si>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</si>
  <si>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</si>
  <si>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</si>
  <si>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</si>
  <si>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</si>
  <si>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</si>
  <si>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</si>
  <si>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</si>
  <si>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</si>
  <si>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</si>
  <si>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</si>
  <si>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</si>
  <si>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</si>
  <si>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</si>
  <si>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</si>
  <si>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</si>
  <si>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</si>
  <si>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</si>
  <si>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</si>
  <si>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</si>
  <si>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</si>
  <si>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</si>
  <si>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</si>
  <si>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</si>
  <si>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</si>
  <si>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</si>
  <si>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</si>
  <si>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</si>
  <si>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</si>
  <si>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</si>
  <si>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</si>
  <si>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</si>
  <si>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</si>
  <si>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</si>
  <si>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</si>
  <si>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</si>
  <si>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</si>
  <si>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</si>
  <si>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</si>
  <si>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</si>
  <si>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</si>
  <si>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</si>
  <si>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</si>
  <si>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</si>
  <si>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</si>
  <si>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</si>
  <si>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</si>
  <si>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</si>
  <si>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</si>
  <si>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</si>
  <si>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</si>
  <si>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</si>
  <si>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</si>
  <si>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</si>
  <si>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</si>
  <si>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</si>
  <si>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</si>
  <si>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</si>
  <si>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</si>
  <si>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</si>
  <si>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</si>
  <si>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</si>
  <si>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</si>
  <si>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</si>
  <si>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</si>
  <si>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</si>
  <si>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</si>
  <si>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</si>
  <si>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</si>
  <si>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</si>
  <si>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</si>
  <si>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</si>
  <si>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</si>
  <si>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</si>
  <si>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</si>
  <si>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</si>
  <si>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</si>
  <si>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</si>
  <si>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</si>
  <si>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</si>
  <si>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</si>
  <si>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</si>
  <si>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</si>
  <si>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</si>
  <si>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</si>
  <si>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</si>
  <si>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</si>
  <si>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</si>
  <si>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</si>
  <si>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</si>
  <si>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</si>
  <si>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</si>
  <si>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</si>
  <si>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</si>
  <si>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</si>
  <si>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</si>
  <si>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</si>
  <si>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</si>
  <si>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</si>
  <si>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</si>
  <si>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</si>
  <si>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</si>
  <si>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</si>
  <si>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</si>
  <si>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</si>
  <si>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</si>
  <si>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</si>
  <si>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</si>
  <si>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</si>
  <si>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</si>
  <si>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</si>
  <si>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</si>
  <si>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</si>
  <si>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</si>
  <si>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</si>
  <si>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</si>
  <si>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</si>
  <si>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</si>
  <si>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</si>
  <si>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</si>
  <si>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</si>
  <si>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</si>
  <si>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</si>
  <si>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</si>
  <si>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</si>
  <si>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</si>
  <si>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</si>
  <si>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</si>
  <si>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</si>
  <si>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</si>
  <si>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</si>
  <si>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</si>
  <si>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</si>
  <si>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</si>
  <si>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</si>
  <si>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</si>
  <si>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</si>
  <si>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</si>
  <si>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</si>
  <si>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</si>
  <si>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</si>
  <si>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</si>
  <si>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</si>
  <si>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</si>
  <si>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</si>
  <si>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</si>
  <si>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</si>
  <si>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</si>
  <si>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</si>
  <si>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</si>
  <si>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</si>
  <si>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</si>
  <si>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</si>
  <si>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</si>
  <si>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</si>
  <si>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</si>
  <si>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</si>
  <si>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</si>
  <si>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</si>
  <si>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</si>
  <si>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</si>
  <si>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</si>
  <si>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</si>
  <si>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</si>
  <si>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</si>
  <si>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</si>
  <si>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</si>
  <si>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</si>
  <si>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</si>
  <si>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</si>
  <si>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</si>
  <si>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</si>
  <si>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</si>
  <si>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</si>
  <si>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</si>
  <si>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</si>
  <si>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</si>
  <si>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</si>
  <si>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</si>
  <si>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</si>
  <si>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</si>
  <si>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</si>
  <si>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</si>
  <si>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</si>
  <si>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</si>
  <si>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</si>
  <si>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</si>
  <si>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</si>
  <si>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</si>
  <si>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</si>
  <si>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</si>
  <si>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</si>
  <si>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</si>
  <si>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</si>
  <si>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</si>
  <si>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</si>
  <si>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</si>
  <si>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</si>
  <si>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</si>
  <si>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</si>
  <si>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</si>
  <si>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</si>
  <si>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</si>
  <si>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</si>
  <si>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</si>
  <si>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</si>
  <si>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</si>
  <si>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</si>
  <si>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</si>
  <si>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</si>
  <si>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</si>
  <si>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</si>
  <si>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</si>
  <si>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</si>
  <si>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</si>
  <si>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</si>
  <si>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</si>
  <si>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</si>
  <si>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</si>
  <si>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</si>
  <si>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</si>
  <si>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</si>
  <si>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</si>
  <si>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</si>
  <si>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</si>
  <si>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</si>
  <si>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</si>
  <si>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</si>
  <si>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</si>
  <si>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</si>
  <si>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</si>
  <si>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</si>
  <si>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</si>
  <si>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</si>
  <si>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</si>
  <si>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</si>
  <si>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</si>
  <si>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</si>
  <si>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</si>
  <si>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</si>
  <si>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</si>
  <si>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</si>
  <si>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</si>
  <si>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</si>
  <si>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</si>
  <si>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</si>
  <si>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</si>
  <si>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</si>
  <si>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</si>
  <si>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</si>
  <si>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</si>
  <si>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</si>
  <si>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</si>
  <si>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</si>
  <si>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</si>
  <si>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</si>
  <si>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</si>
  <si>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</si>
  <si>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</si>
  <si>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</si>
  <si>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</si>
  <si>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</si>
  <si>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</si>
  <si>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</si>
  <si>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</si>
  <si>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</si>
  <si>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</si>
  <si>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</si>
  <si>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</si>
  <si>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</si>
  <si>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</si>
  <si>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</si>
  <si>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</si>
  <si>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</si>
  <si>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</si>
  <si>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</si>
  <si>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</si>
  <si>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</si>
  <si>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</si>
  <si>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</si>
  <si>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</si>
  <si>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</si>
  <si>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</si>
  <si>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</si>
  <si>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</si>
  <si>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</si>
  <si>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</si>
  <si>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</si>
  <si>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</si>
  <si>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</si>
  <si>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</si>
  <si>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</si>
  <si>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</si>
  <si>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</si>
  <si>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</si>
  <si>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</si>
  <si>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</si>
  <si>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</si>
  <si>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</si>
  <si>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</si>
  <si>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</si>
  <si>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</si>
  <si>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</si>
  <si>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</si>
  <si>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</si>
  <si>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</si>
  <si>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</si>
  <si>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</si>
  <si>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</si>
  <si>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</si>
  <si>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</si>
  <si>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</si>
  <si>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</si>
  <si>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</si>
  <si>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</si>
  <si>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</si>
  <si>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</si>
  <si>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</si>
  <si>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</si>
  <si>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</si>
  <si>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</si>
  <si>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</si>
  <si>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</si>
  <si>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</si>
  <si>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</si>
  <si>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</si>
  <si>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</si>
  <si>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</si>
  <si>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</si>
  <si>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</si>
  <si>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</si>
  <si>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</si>
  <si>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</si>
  <si>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</si>
  <si>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</si>
  <si>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</si>
  <si>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</si>
  <si>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</si>
  <si>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</si>
  <si>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</si>
  <si>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</si>
  <si>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</si>
  <si>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</si>
  <si>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</si>
  <si>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</si>
  <si>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</si>
  <si>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</si>
  <si>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</si>
  <si>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</si>
  <si>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</si>
  <si>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</si>
  <si>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</si>
  <si>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</si>
  <si>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</si>
  <si>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</si>
  <si>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</si>
  <si>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</si>
  <si>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</si>
  <si>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</si>
  <si>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</si>
  <si>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</si>
  <si>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</si>
  <si>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</si>
  <si>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</si>
  <si>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</si>
  <si>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</si>
  <si>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</si>
  <si>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</si>
  <si>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</si>
  <si>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</si>
  <si>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</si>
  <si>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</si>
  <si>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</si>
  <si>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</si>
  <si>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</si>
  <si>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</si>
  <si>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</si>
  <si>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</si>
  <si>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</si>
  <si>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</si>
  <si>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</si>
  <si>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</si>
  <si>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</si>
  <si>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</si>
  <si>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</si>
  <si>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</si>
  <si>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</si>
  <si>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</si>
  <si>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</si>
  <si>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</si>
  <si>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</si>
  <si>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</si>
  <si>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</si>
  <si>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</si>
  <si>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</si>
  <si>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</si>
  <si>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</si>
  <si>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</si>
  <si>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</si>
  <si>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</si>
  <si>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</si>
  <si>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</si>
  <si>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</si>
  <si>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</si>
  <si>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</si>
  <si>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</si>
  <si>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</si>
  <si>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</si>
  <si>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</si>
  <si>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</si>
  <si>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</si>
  <si>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</si>
  <si>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</si>
  <si>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</si>
  <si>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</si>
  <si>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</si>
  <si>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</si>
  <si>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</si>
  <si>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</si>
  <si>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</si>
  <si>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</si>
  <si>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</si>
  <si>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</si>
  <si>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</si>
  <si>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</si>
  <si>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</si>
  <si>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</si>
  <si>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</si>
  <si>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</si>
  <si>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</si>
  <si>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</si>
  <si>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</si>
  <si>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</si>
  <si>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</si>
  <si>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</si>
  <si>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</si>
  <si>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</si>
  <si>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</si>
  <si>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</si>
  <si>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</si>
  <si>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</si>
  <si>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</si>
  <si>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</si>
  <si>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</si>
  <si>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</si>
  <si>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</si>
  <si>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</si>
  <si>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</si>
  <si>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</si>
  <si>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</si>
  <si>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</si>
  <si>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</si>
  <si>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</si>
  <si>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</si>
  <si>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</si>
  <si>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</si>
  <si>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</si>
  <si>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</si>
  <si>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</si>
  <si>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</si>
  <si>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</si>
  <si>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</si>
  <si>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</si>
  <si>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</si>
  <si>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</si>
  <si>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</si>
  <si>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</si>
  <si>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</si>
  <si>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</si>
  <si>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</si>
  <si>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</si>
  <si>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</si>
  <si>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</si>
  <si>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</si>
  <si>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</si>
  <si>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</si>
  <si>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</si>
  <si>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</si>
  <si>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</si>
  <si>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</si>
  <si>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</si>
  <si>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</si>
  <si>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</si>
  <si>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</si>
  <si>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</si>
  <si>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</si>
  <si>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</si>
  <si>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</si>
  <si>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</si>
  <si>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</si>
  <si>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</si>
  <si>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</si>
  <si>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</si>
  <si>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</si>
  <si>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</si>
  <si>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</si>
  <si>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</si>
  <si>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</si>
  <si>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</si>
  <si>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</si>
  <si>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</si>
  <si>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</si>
  <si>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</si>
  <si>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</si>
  <si>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</si>
  <si>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</si>
  <si>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</si>
  <si>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</si>
  <si>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</si>
  <si>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</si>
  <si>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</si>
  <si>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</si>
  <si>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</si>
  <si>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</si>
  <si>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</si>
  <si>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</si>
  <si>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</si>
  <si>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</si>
  <si>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</si>
  <si>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</si>
  <si>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</si>
  <si>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</si>
  <si>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</si>
  <si>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</si>
  <si>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</si>
  <si>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</si>
  <si>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</si>
  <si>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</si>
  <si>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</si>
  <si>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</si>
  <si>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</si>
  <si>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</si>
  <si>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</si>
  <si>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</si>
  <si>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</si>
  <si>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</si>
  <si>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</si>
  <si>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</si>
  <si>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</si>
  <si>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</si>
  <si>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</si>
  <si>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</si>
  <si>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</si>
  <si>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</si>
  <si>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</si>
  <si>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</si>
  <si>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</si>
  <si>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</si>
  <si>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</si>
  <si>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</si>
  <si>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</si>
  <si>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</si>
  <si>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</si>
  <si>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</si>
  <si>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</si>
  <si>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</si>
  <si>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</si>
  <si>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</si>
  <si>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</si>
  <si>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</si>
  <si>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</si>
  <si>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</si>
  <si>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</si>
  <si>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</si>
  <si>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</si>
  <si>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</si>
  <si>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</si>
  <si>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</si>
  <si>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</si>
  <si>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</si>
  <si>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</si>
  <si>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</si>
  <si>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</si>
  <si>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</si>
  <si>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</si>
  <si>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</si>
  <si>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</si>
  <si>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</si>
  <si>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</si>
  <si>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</si>
  <si>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</si>
  <si>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</si>
  <si>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</si>
  <si>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</si>
  <si>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</si>
  <si>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</si>
  <si>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</si>
  <si>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</si>
  <si>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</si>
  <si>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</si>
  <si>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</si>
  <si>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</si>
  <si>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</si>
  <si>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</si>
  <si>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</si>
  <si>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</si>
  <si>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</si>
  <si>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</si>
  <si>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</si>
  <si>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</si>
  <si>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</si>
  <si>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</si>
  <si>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</si>
  <si>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</si>
  <si>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</si>
  <si>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</si>
  <si>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</si>
  <si>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</si>
  <si>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</si>
  <si>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</si>
  <si>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</si>
  <si>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</si>
  <si>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</si>
  <si>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</si>
  <si>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</si>
  <si>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</si>
  <si>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</si>
  <si>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</si>
  <si>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</si>
  <si>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</si>
  <si>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</si>
  <si>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</si>
  <si>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</si>
  <si>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</si>
  <si>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</si>
  <si>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</si>
  <si>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</si>
  <si>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</si>
  <si>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</si>
  <si>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</si>
  <si>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</si>
  <si>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</si>
  <si>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</si>
  <si>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</si>
  <si>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</si>
  <si>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</si>
  <si>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</si>
  <si>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</si>
  <si>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</si>
  <si>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</si>
  <si>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</si>
  <si>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</si>
  <si>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</si>
  <si>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</si>
  <si>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</si>
  <si>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</si>
  <si>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</si>
  <si>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</si>
  <si>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</si>
  <si>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</si>
  <si>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</si>
  <si>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</si>
  <si>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</si>
  <si>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</si>
  <si>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</si>
  <si>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</si>
  <si>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</si>
  <si>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</si>
  <si>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</si>
  <si>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</si>
  <si>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</si>
  <si>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</si>
  <si>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</si>
  <si>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</si>
  <si>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</si>
  <si>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</si>
  <si>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</si>
  <si>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</si>
  <si>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</si>
  <si>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</si>
  <si>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</si>
  <si>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</si>
  <si>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</si>
  <si>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</si>
  <si>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</si>
  <si>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</si>
  <si>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</si>
  <si>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</si>
  <si>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</si>
  <si>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</si>
  <si>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</si>
  <si>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</si>
  <si>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</si>
  <si>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</si>
  <si>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</si>
  <si>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</si>
  <si>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</si>
  <si>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</si>
  <si>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</si>
  <si>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</si>
  <si>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</si>
  <si>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</si>
  <si>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</si>
  <si>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</si>
  <si>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</si>
  <si>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</si>
  <si>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</si>
  <si>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</si>
  <si>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</si>
  <si>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</si>
  <si>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</si>
  <si>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</si>
  <si>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</si>
  <si>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</si>
  <si>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</si>
  <si>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</si>
  <si>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</si>
  <si>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</si>
  <si>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</si>
  <si>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</si>
  <si>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</si>
  <si>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</si>
  <si>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</si>
  <si>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</si>
  <si>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</si>
  <si>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</si>
  <si>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</si>
  <si>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</si>
  <si>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</si>
  <si>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</si>
  <si>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</si>
  <si>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</si>
  <si>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</si>
  <si>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</si>
  <si>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</si>
  <si>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</si>
  <si>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</si>
  <si>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</si>
  <si>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</si>
  <si>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</si>
  <si>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</si>
  <si>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</si>
  <si>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</si>
  <si>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</si>
  <si>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</si>
  <si>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</si>
  <si>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</si>
  <si>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</si>
  <si>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</si>
  <si>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</si>
  <si>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</si>
  <si>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</si>
  <si>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</si>
  <si>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</si>
  <si>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</si>
  <si>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</si>
  <si>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</si>
  <si>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</si>
  <si>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</si>
  <si>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</si>
  <si>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</si>
  <si>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</si>
  <si>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</si>
  <si>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</si>
  <si>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</si>
  <si>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</si>
  <si>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</si>
  <si>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</si>
  <si>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</si>
  <si>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</si>
  <si>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</si>
  <si>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</si>
  <si>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</si>
  <si>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</si>
  <si>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</si>
  <si>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</si>
  <si>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</si>
  <si>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</si>
  <si>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</si>
  <si>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</si>
  <si>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</si>
  <si>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</si>
  <si>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</si>
  <si>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</si>
  <si>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</si>
  <si>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</si>
  <si>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</si>
  <si>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</si>
  <si>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</si>
  <si>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</si>
  <si>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</si>
  <si>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</si>
  <si>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</si>
  <si>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</si>
  <si>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</si>
  <si>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</si>
  <si>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</si>
  <si>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</si>
  <si>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</si>
  <si>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</si>
  <si>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</si>
  <si>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</si>
  <si>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</si>
  <si>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</si>
  <si>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</si>
  <si>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</si>
  <si>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</si>
  <si>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</si>
  <si>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</si>
  <si>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</si>
  <si>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</si>
  <si>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</si>
  <si>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</si>
  <si>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</si>
  <si>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</si>
  <si>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</si>
  <si>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</si>
  <si>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</si>
  <si>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</si>
  <si>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</si>
  <si>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</si>
  <si>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</si>
  <si>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</si>
  <si>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</si>
  <si>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</si>
  <si>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</si>
  <si>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</si>
  <si>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</si>
  <si>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</si>
  <si>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</si>
  <si>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</si>
  <si>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</si>
  <si>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</si>
  <si>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</si>
  <si>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</si>
  <si>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</si>
  <si>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</si>
  <si>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</si>
  <si>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</si>
  <si>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</si>
  <si>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</si>
  <si>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</si>
  <si>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</si>
  <si>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</si>
  <si>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</si>
  <si>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</si>
  <si>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</si>
  <si>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</si>
  <si>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</si>
  <si>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</si>
  <si>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</si>
  <si>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</si>
  <si>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</si>
  <si>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</si>
  <si>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</si>
  <si>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</si>
  <si>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</si>
  <si>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</si>
  <si>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</si>
  <si>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</si>
  <si>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</si>
  <si>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</si>
  <si>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</si>
  <si>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</si>
  <si>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</si>
  <si>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</si>
  <si>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</si>
  <si>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</si>
  <si>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</si>
  <si>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</si>
  <si>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</si>
  <si>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</si>
  <si>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</si>
  <si>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</si>
  <si>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</si>
  <si>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</si>
  <si>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</si>
  <si>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</si>
  <si>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</si>
  <si>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</si>
  <si>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</si>
  <si>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</si>
  <si>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</si>
  <si>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</si>
  <si>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</si>
  <si>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</si>
  <si>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</si>
  <si>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</si>
  <si>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</si>
  <si>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</si>
  <si>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</si>
  <si>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</si>
  <si>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</si>
  <si>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</si>
  <si>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</si>
  <si>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</si>
  <si>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</si>
  <si>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</si>
  <si>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</si>
  <si>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</si>
  <si>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</si>
  <si>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</si>
  <si>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</si>
  <si>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</si>
  <si>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</si>
  <si>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</si>
  <si>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</si>
  <si>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</si>
  <si>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</si>
  <si>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</si>
  <si>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</si>
  <si>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</si>
  <si>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</si>
  <si>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</si>
  <si>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</si>
  <si>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</si>
  <si>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</si>
  <si>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</si>
  <si>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</si>
  <si>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</si>
  <si>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</si>
  <si>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</si>
  <si>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</si>
  <si>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</si>
  <si>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</si>
  <si>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</si>
  <si>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</si>
  <si>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</si>
  <si>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</si>
  <si>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</si>
  <si>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</si>
  <si>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</si>
  <si>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</si>
  <si>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</si>
  <si>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</si>
  <si>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</si>
  <si>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</si>
  <si>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</si>
  <si>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</si>
  <si>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</si>
  <si>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</si>
  <si>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</si>
  <si>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</si>
  <si>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</si>
  <si>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</si>
  <si>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</si>
  <si>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</si>
  <si>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</si>
  <si>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</si>
  <si>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</si>
  <si>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</si>
  <si>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</si>
  <si>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</si>
  <si>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</si>
  <si>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</si>
  <si>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</si>
  <si>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</si>
  <si>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</si>
  <si>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</si>
  <si>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</si>
  <si>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</si>
  <si>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</si>
  <si>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</si>
  <si>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</si>
  <si>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</si>
  <si>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</si>
  <si>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</si>
  <si>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</si>
  <si>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</si>
  <si>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</si>
  <si>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</si>
  <si>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</si>
  <si>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</si>
  <si>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</si>
  <si>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</si>
  <si>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</si>
  <si>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</si>
  <si>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</si>
  <si>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</si>
  <si>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</si>
  <si>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</si>
  <si>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</si>
  <si>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</si>
  <si>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</si>
  <si>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</si>
  <si>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</si>
  <si>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</si>
  <si>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</si>
  <si>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</si>
  <si>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</si>
  <si>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</si>
  <si>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</si>
  <si>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</si>
  <si>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</si>
  <si>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</si>
  <si>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</si>
  <si>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</si>
  <si>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</si>
  <si>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</si>
  <si>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</si>
  <si>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</si>
  <si>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</si>
  <si>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</si>
  <si>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</si>
  <si>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</si>
  <si>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</si>
  <si>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</si>
  <si>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</si>
  <si>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</si>
  <si>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</si>
  <si>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</si>
  <si>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</si>
  <si>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</si>
  <si>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</si>
  <si>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</si>
  <si>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</si>
  <si>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</si>
  <si>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</si>
  <si>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</si>
  <si>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</si>
  <si>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</si>
  <si>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</si>
  <si>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</si>
  <si>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</si>
  <si>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</si>
  <si>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</si>
  <si>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</si>
  <si>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</si>
  <si>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</si>
  <si>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</si>
  <si>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</si>
  <si>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</si>
  <si>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</si>
  <si>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</si>
  <si>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</si>
  <si>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</si>
  <si>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</si>
  <si>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</si>
  <si>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</si>
  <si>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</si>
  <si>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</si>
  <si>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</si>
  <si>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</si>
  <si>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</si>
  <si>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</si>
  <si>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</si>
  <si>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</si>
  <si>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</si>
  <si>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</si>
  <si>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</si>
  <si>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</si>
  <si>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</si>
  <si>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</si>
  <si>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</si>
  <si>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</si>
  <si>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</si>
  <si>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</si>
  <si>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</si>
  <si>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</si>
  <si>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</si>
  <si>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</si>
  <si>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</si>
  <si>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</si>
  <si>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</si>
  <si>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</si>
  <si>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</si>
  <si>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</si>
  <si>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</si>
  <si>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</si>
  <si>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</si>
  <si>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</si>
  <si>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</si>
  <si>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</si>
  <si>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</si>
  <si>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</si>
  <si>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</si>
  <si>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</si>
  <si>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</si>
  <si>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</si>
  <si>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</si>
  <si>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</si>
  <si>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</si>
  <si>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</si>
  <si>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</si>
  <si>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</si>
  <si>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</si>
  <si>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</si>
  <si>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</si>
  <si>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</si>
  <si>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</si>
  <si>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</si>
  <si>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</si>
  <si>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</si>
  <si>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</si>
  <si>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</si>
  <si>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</si>
  <si>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</si>
  <si>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</si>
  <si>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</si>
  <si>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</si>
  <si>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</si>
  <si>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</si>
  <si>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</si>
  <si>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</si>
  <si>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</si>
  <si>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</si>
  <si>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</si>
  <si>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</si>
  <si>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</si>
  <si>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</si>
  <si>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</si>
  <si>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</si>
  <si>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</si>
  <si>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</si>
  <si>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</si>
  <si>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</si>
  <si>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</si>
  <si>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</si>
  <si>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</si>
  <si>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</si>
  <si>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</si>
  <si>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</si>
  <si>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</si>
  <si>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</si>
  <si>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</si>
  <si>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</si>
  <si>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</si>
  <si>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</si>
  <si>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</si>
  <si>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</si>
  <si>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</si>
  <si>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</si>
  <si>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</si>
  <si>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</si>
  <si>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</si>
  <si>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</si>
  <si>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</si>
  <si>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</si>
  <si>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</si>
  <si>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</si>
  <si>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</si>
  <si>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</si>
  <si>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</si>
  <si>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</si>
  <si>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</si>
  <si>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</si>
  <si>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</si>
  <si>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</si>
  <si>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</si>
  <si>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</si>
  <si>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</si>
  <si>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</si>
  <si>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</si>
  <si>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</si>
  <si>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</si>
  <si>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</si>
  <si>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</si>
  <si>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</si>
  <si>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</si>
  <si>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</si>
  <si>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</si>
  <si>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</si>
  <si>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</si>
  <si>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</si>
  <si>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</si>
  <si>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</si>
  <si>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</si>
  <si>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</si>
  <si>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</si>
  <si>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</si>
  <si>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</si>
  <si>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</si>
  <si>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</si>
  <si>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</si>
  <si>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</si>
  <si>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</si>
  <si>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</si>
  <si>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</si>
  <si>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</si>
  <si>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</si>
  <si>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</si>
  <si>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</si>
  <si>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</si>
  <si>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</si>
  <si>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</si>
  <si>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</si>
  <si>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</si>
  <si>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</si>
  <si>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</si>
  <si>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</si>
  <si>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</si>
  <si>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</si>
  <si>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</si>
  <si>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</si>
  <si>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</si>
  <si>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</si>
  <si>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</si>
  <si>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</si>
  <si>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</si>
  <si>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</si>
  <si>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</si>
  <si>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</si>
  <si>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</si>
  <si>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</si>
  <si>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</si>
  <si>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</si>
  <si>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</si>
  <si>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</si>
  <si>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</si>
  <si>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</si>
  <si>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</si>
  <si>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</si>
  <si>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</si>
  <si>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</si>
  <si>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</si>
  <si>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</si>
  <si>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</si>
  <si>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</si>
  <si>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</si>
  <si>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</si>
  <si>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</si>
  <si>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</si>
  <si>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</si>
  <si>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</si>
  <si>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</si>
  <si>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</si>
  <si>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</si>
  <si>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</si>
  <si>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</si>
  <si>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</si>
  <si>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</si>
  <si>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</si>
  <si>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</si>
  <si>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</si>
  <si>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</si>
  <si>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</si>
  <si>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</si>
  <si>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</si>
  <si>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</si>
  <si>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</si>
  <si>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</si>
  <si>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</si>
  <si>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</si>
  <si>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</si>
  <si>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</si>
  <si>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</si>
  <si>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</si>
  <si>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</si>
  <si>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</si>
  <si>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</si>
  <si>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</si>
  <si>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</si>
  <si>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</si>
  <si>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</si>
  <si>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</si>
  <si>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</si>
  <si>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</si>
  <si>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</si>
  <si>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</si>
  <si>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</si>
  <si>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</si>
  <si>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</si>
  <si>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</si>
  <si>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</si>
  <si>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</si>
  <si>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</si>
  <si>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</si>
  <si>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</si>
  <si>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</si>
  <si>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</si>
  <si>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</si>
  <si>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</si>
  <si>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</si>
  <si>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</si>
  <si>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</si>
  <si>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</si>
  <si>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</si>
  <si>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</si>
  <si>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</si>
  <si>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</si>
  <si>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</si>
  <si>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</si>
  <si>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</si>
  <si>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</si>
  <si>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</si>
  <si>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</si>
  <si>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</si>
  <si>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</si>
  <si>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</si>
  <si>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</si>
  <si>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</si>
  <si>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</si>
  <si>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</si>
  <si>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</si>
  <si>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</si>
  <si>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</si>
  <si>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</si>
  <si>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</si>
  <si>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</si>
  <si>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</si>
  <si>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</si>
  <si>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</si>
  <si>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</si>
  <si>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</si>
  <si>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</si>
  <si>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</si>
  <si>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</si>
  <si>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</si>
  <si>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</si>
  <si>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</si>
  <si>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</si>
  <si>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</si>
  <si>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</si>
  <si>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</si>
  <si>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</si>
  <si>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</si>
  <si>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</si>
  <si>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</si>
  <si>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</si>
  <si>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</si>
  <si>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</si>
  <si>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</si>
  <si>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</si>
  <si>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</si>
  <si>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</si>
  <si>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</si>
  <si>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</si>
  <si>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</si>
  <si>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</si>
  <si>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</si>
  <si>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</si>
  <si>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</si>
  <si>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</si>
  <si>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</si>
  <si>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</si>
  <si>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</si>
  <si>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</si>
  <si>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</si>
  <si>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</si>
  <si>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</si>
  <si>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</si>
  <si>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</si>
  <si>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</si>
  <si>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</si>
  <si>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</si>
  <si>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</si>
  <si>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</si>
  <si>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</si>
  <si>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</si>
  <si>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</si>
  <si>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</si>
  <si>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</si>
  <si>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</si>
  <si>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</si>
  <si>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</si>
  <si>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</si>
  <si>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</si>
  <si>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</si>
  <si>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</si>
  <si>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</si>
  <si>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</si>
  <si>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</si>
  <si>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</si>
  <si>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</si>
  <si>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</si>
  <si>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</si>
  <si>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</si>
  <si>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</si>
  <si>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</si>
  <si>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</si>
  <si>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</si>
  <si>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</si>
  <si>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</si>
  <si>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</si>
  <si>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</si>
  <si>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</si>
  <si>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</si>
  <si>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</si>
  <si>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</si>
  <si>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</si>
  <si>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</si>
  <si>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</si>
  <si>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</si>
  <si>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</si>
  <si>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</si>
  <si>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</si>
  <si>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</si>
  <si>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</si>
  <si>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</si>
  <si>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</si>
  <si>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</si>
  <si>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</si>
  <si>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</si>
  <si>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</si>
  <si>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</si>
  <si>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</si>
  <si>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</si>
  <si>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</si>
  <si>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</si>
  <si>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</si>
  <si>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</si>
  <si>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</si>
  <si>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</si>
  <si>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</si>
  <si>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</si>
  <si>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</si>
  <si>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</si>
  <si>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</si>
  <si>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</si>
  <si>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</si>
  <si>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</si>
  <si>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</si>
  <si>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</si>
  <si>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</si>
  <si>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</si>
  <si>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</si>
  <si>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</si>
  <si>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</si>
  <si>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</si>
  <si>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</si>
  <si>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</si>
  <si>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</si>
  <si>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</si>
  <si>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</si>
  <si>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</si>
  <si>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</si>
  <si>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</si>
  <si>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</si>
  <si>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</si>
  <si>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</si>
  <si>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</si>
  <si>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</si>
  <si>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</si>
  <si>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</si>
  <si>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</si>
  <si>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</si>
  <si>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</si>
  <si>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</si>
  <si>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</si>
  <si>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</si>
  <si>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</si>
  <si>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</si>
  <si>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</si>
  <si>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</si>
  <si>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</si>
  <si>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</si>
  <si>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</si>
  <si>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</si>
  <si>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</si>
  <si>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</si>
  <si>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</si>
  <si>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</si>
  <si>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</si>
  <si>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</si>
  <si>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</si>
  <si>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</si>
  <si>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</si>
  <si>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</si>
  <si>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</si>
  <si>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</si>
  <si>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</si>
  <si>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</si>
  <si>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</si>
  <si>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</si>
  <si>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</si>
  <si>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</si>
  <si>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</si>
  <si>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</si>
  <si>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</si>
  <si>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</si>
  <si>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</si>
  <si>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</si>
  <si>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</si>
  <si>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</si>
  <si>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</si>
  <si>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</si>
  <si>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</si>
  <si>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</si>
  <si>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</si>
  <si>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</si>
  <si>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</si>
  <si>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</si>
  <si>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</si>
  <si>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</si>
  <si>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</si>
  <si>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</si>
  <si>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</si>
  <si>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</si>
  <si>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</si>
  <si>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</si>
  <si>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</si>
  <si>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</si>
  <si>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</si>
  <si>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</si>
  <si>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</si>
  <si>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</si>
  <si>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</si>
  <si>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</si>
  <si>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</si>
  <si>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</si>
  <si>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</si>
  <si>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</si>
  <si>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</si>
  <si>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</si>
  <si>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</si>
  <si>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</si>
  <si>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</si>
  <si>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</si>
  <si>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</si>
  <si>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</si>
  <si>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</si>
  <si>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</si>
  <si>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</si>
  <si>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</si>
  <si>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</si>
  <si>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</si>
  <si>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</si>
  <si>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</si>
  <si>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</si>
  <si>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</si>
  <si>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</si>
  <si>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</si>
  <si>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</si>
  <si>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</si>
  <si>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</si>
  <si>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</si>
  <si>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</si>
  <si>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</si>
  <si>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</si>
  <si>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</si>
  <si>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</si>
  <si>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</si>
  <si>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</si>
  <si>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</si>
  <si>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</si>
  <si>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</si>
  <si>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</si>
  <si>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</si>
  <si>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</si>
  <si>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</si>
  <si>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</si>
  <si>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</si>
  <si>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</si>
  <si>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</si>
  <si>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</si>
  <si>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</si>
  <si>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</si>
  <si>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</si>
  <si>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</si>
  <si>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</si>
  <si>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</si>
  <si>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</si>
  <si>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</si>
  <si>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</si>
  <si>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</si>
  <si>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</si>
  <si>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</si>
  <si>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</si>
  <si>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</si>
  <si>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</si>
  <si>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</si>
  <si>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</si>
  <si>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</si>
  <si>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</si>
  <si>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</si>
  <si>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</si>
  <si>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</si>
  <si>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</si>
  <si>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</si>
  <si>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</si>
  <si>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</si>
  <si>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</si>
  <si>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</si>
  <si>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</si>
  <si>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</si>
  <si>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</si>
  <si>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</si>
  <si>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</si>
  <si>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</si>
  <si>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</si>
  <si>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</si>
  <si>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</si>
  <si>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</si>
  <si>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</si>
  <si>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</si>
  <si>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</si>
  <si>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</si>
  <si>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</si>
  <si>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</si>
  <si>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</si>
  <si>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</si>
  <si>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</si>
  <si>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</si>
  <si>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</si>
  <si>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</si>
  <si>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</si>
  <si>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</si>
  <si>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</si>
  <si>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</si>
  <si>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</si>
  <si>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</si>
  <si>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</si>
  <si>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</si>
  <si>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</si>
  <si>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</si>
  <si>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</si>
  <si>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</si>
  <si>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</si>
  <si>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</si>
  <si>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</si>
  <si>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</si>
  <si>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</si>
  <si>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</si>
  <si>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</si>
  <si>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</si>
  <si>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</si>
  <si>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</si>
  <si>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</si>
  <si>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</si>
  <si>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</si>
  <si>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</si>
  <si>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</si>
  <si>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</si>
  <si>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</si>
  <si>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</si>
  <si>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</si>
  <si>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</si>
  <si>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</si>
  <si>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</si>
  <si>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</si>
  <si>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</si>
  <si>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</si>
  <si>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</si>
  <si>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</si>
  <si>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</si>
  <si>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</si>
  <si>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</si>
  <si>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</si>
  <si>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</si>
  <si>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</si>
  <si>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</si>
  <si>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</si>
  <si>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</si>
  <si>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</si>
  <si>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</si>
  <si>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</si>
  <si>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</si>
  <si>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</si>
  <si>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</si>
  <si>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</si>
  <si>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</si>
  <si>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</si>
  <si>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</si>
  <si>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</si>
  <si>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</si>
  <si>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</si>
  <si>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</si>
  <si>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</si>
  <si>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</si>
  <si>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</si>
  <si>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</si>
  <si>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</si>
  <si>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</si>
  <si>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</si>
  <si>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</si>
  <si>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</si>
  <si>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</si>
  <si>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</si>
  <si>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</si>
  <si>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</si>
  <si>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</si>
  <si>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</si>
  <si>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</si>
  <si>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</si>
  <si>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</si>
  <si>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</si>
  <si>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</si>
  <si>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</si>
  <si>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</si>
  <si>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</si>
  <si>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</si>
  <si>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</si>
  <si>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</si>
  <si>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</si>
  <si>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</si>
  <si>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</si>
  <si>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</si>
  <si>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</si>
  <si>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</si>
  <si>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</si>
  <si>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</si>
  <si>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</si>
  <si>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</si>
  <si>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</si>
  <si>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</si>
  <si>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</si>
  <si>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</si>
  <si>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</si>
  <si>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</si>
  <si>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</si>
  <si>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</si>
  <si>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</si>
  <si>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</si>
  <si>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</si>
  <si>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</si>
  <si>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</si>
  <si>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</si>
  <si>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</si>
  <si>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</si>
  <si>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</si>
  <si>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</si>
  <si>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</si>
  <si>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</si>
  <si>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</si>
  <si>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</si>
  <si>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</si>
  <si>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</si>
  <si>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</si>
  <si>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</si>
  <si>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</si>
  <si>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</si>
  <si>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</si>
  <si>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</si>
  <si>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</si>
  <si>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</si>
  <si>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</si>
  <si>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</si>
  <si>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</si>
  <si>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</si>
  <si>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</si>
  <si>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</si>
  <si>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</si>
  <si>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</si>
  <si>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</si>
  <si>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</si>
  <si>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</si>
  <si>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</si>
  <si>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</si>
  <si>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</si>
  <si>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</si>
  <si>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</si>
  <si>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</si>
  <si>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</si>
  <si>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</si>
  <si>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</si>
  <si>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</si>
  <si>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</si>
  <si>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</si>
  <si>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</si>
  <si>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</si>
  <si>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</si>
  <si>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</si>
  <si>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</si>
  <si>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</si>
  <si>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</si>
  <si>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</si>
  <si>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</si>
  <si>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</si>
  <si>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</si>
  <si>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</si>
  <si>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</si>
  <si>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</si>
  <si>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</si>
  <si>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</si>
  <si>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</si>
  <si>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</si>
  <si>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</si>
  <si>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</si>
  <si>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</si>
  <si>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</si>
  <si>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</si>
  <si>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</si>
  <si>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</si>
  <si>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</si>
  <si>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</si>
  <si>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</si>
  <si>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</si>
  <si>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</si>
  <si>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</si>
  <si>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</si>
  <si>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</si>
  <si>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</si>
  <si>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</si>
  <si>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</si>
  <si>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</si>
  <si>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</si>
  <si>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</si>
  <si>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</si>
  <si>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</si>
  <si>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</si>
  <si>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</si>
  <si>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</si>
  <si>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</si>
  <si>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</si>
  <si>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</si>
  <si>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</si>
  <si>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</si>
  <si>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</si>
  <si>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</si>
  <si>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</si>
  <si>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</si>
  <si>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</si>
  <si>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</si>
  <si>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</si>
  <si>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</si>
  <si>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</si>
  <si>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</si>
  <si>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</si>
  <si>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</si>
  <si>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</si>
  <si>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</si>
  <si>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</si>
  <si>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</si>
  <si>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</si>
  <si>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</si>
  <si>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</si>
  <si>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</si>
  <si>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</si>
  <si>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</si>
  <si>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</si>
  <si>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</si>
  <si>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</si>
  <si>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</si>
  <si>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</si>
  <si>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</si>
  <si>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</si>
  <si>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</si>
  <si>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</si>
  <si>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</si>
  <si>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</si>
  <si>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</si>
  <si>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</si>
  <si>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</si>
  <si>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</si>
  <si>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</si>
  <si>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</si>
  <si>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</si>
  <si>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</si>
  <si>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</si>
  <si>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</si>
  <si>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</si>
  <si>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</si>
  <si>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</si>
  <si>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</si>
  <si>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</si>
  <si>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</si>
  <si>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</si>
  <si>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</si>
  <si>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</si>
  <si>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</si>
  <si>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</si>
  <si>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</si>
  <si>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</si>
  <si>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</si>
  <si>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</si>
  <si>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</si>
  <si>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</si>
  <si>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</si>
  <si>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</si>
  <si>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</si>
  <si>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</si>
  <si>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</si>
  <si>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</si>
  <si>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</si>
  <si>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</si>
  <si>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</si>
  <si>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</si>
  <si>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</si>
  <si>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</si>
  <si>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</si>
  <si>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</si>
  <si>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</si>
  <si>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</si>
  <si>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</si>
  <si>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</si>
  <si>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</si>
  <si>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</si>
  <si>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</si>
  <si>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</si>
  <si>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</si>
  <si>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</si>
  <si>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</si>
  <si>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</si>
  <si>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</si>
  <si>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</si>
  <si>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</si>
  <si>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</si>
  <si>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</si>
  <si>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</si>
  <si>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</si>
  <si>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</si>
  <si>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</si>
  <si>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</si>
  <si>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</si>
  <si>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</si>
  <si>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</si>
  <si>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</si>
  <si>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</si>
  <si>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</si>
  <si>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</si>
  <si>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</si>
  <si>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</si>
  <si>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</si>
  <si>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</si>
  <si>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</si>
  <si>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</si>
  <si>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</si>
  <si>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</si>
  <si>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</si>
  <si>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</si>
  <si>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</si>
  <si>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</si>
  <si>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</si>
  <si>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</si>
  <si>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</si>
  <si>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</si>
  <si>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</si>
  <si>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</si>
  <si>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</si>
  <si>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</si>
  <si>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</si>
  <si>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</si>
  <si>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</si>
  <si>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</si>
  <si>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</si>
  <si>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</si>
  <si>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</si>
  <si>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</si>
  <si>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</si>
  <si>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</si>
  <si>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</si>
  <si>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</si>
  <si>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</si>
  <si>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</si>
  <si>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</si>
  <si>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</si>
  <si>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</si>
  <si>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</si>
  <si>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</si>
  <si>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</si>
  <si>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</si>
  <si>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</si>
  <si>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</si>
  <si>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</si>
  <si>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</si>
  <si>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</si>
  <si>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</si>
  <si>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</si>
  <si>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</si>
  <si>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</si>
  <si>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</si>
  <si>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</si>
  <si>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</si>
  <si>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</si>
  <si>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</si>
  <si>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</si>
  <si>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</si>
  <si>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</si>
  <si>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</si>
  <si>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</si>
  <si>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</si>
  <si>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</si>
  <si>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</si>
  <si>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</si>
  <si>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</si>
  <si>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</si>
  <si>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</si>
  <si>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</si>
  <si>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</si>
  <si>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</si>
  <si>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</si>
  <si>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</si>
  <si>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</si>
  <si>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</si>
  <si>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</si>
  <si>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</si>
  <si>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</si>
  <si>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</si>
  <si>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</si>
  <si>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</si>
  <si>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</si>
  <si>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</si>
  <si>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</si>
  <si>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</si>
  <si>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</si>
  <si>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</si>
  <si>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</si>
  <si>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</si>
  <si>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</si>
  <si>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</si>
  <si>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</si>
  <si>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</si>
  <si>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</si>
  <si>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</si>
  <si>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</si>
  <si>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</si>
  <si>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</si>
  <si>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</si>
  <si>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</si>
  <si>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</si>
  <si>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</si>
  <si>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</si>
  <si>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</si>
  <si>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</si>
  <si>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</si>
  <si>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</si>
  <si>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</si>
  <si>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</si>
  <si>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</si>
  <si>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</si>
  <si>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</si>
  <si>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</si>
  <si>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</si>
  <si>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</si>
  <si>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</si>
  <si>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</si>
  <si>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</si>
  <si>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</si>
  <si>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</si>
  <si>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</si>
  <si>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</si>
  <si>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</si>
  <si>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</si>
  <si>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</si>
  <si>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</si>
  <si>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</si>
  <si>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</si>
  <si>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</si>
  <si>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</si>
  <si>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</si>
  <si>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</si>
  <si>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</si>
  <si>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</si>
  <si>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</si>
  <si>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</si>
  <si>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</si>
  <si>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</si>
  <si>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</si>
  <si>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</si>
  <si>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</si>
  <si>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</si>
  <si>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</si>
  <si>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</si>
  <si>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</si>
  <si>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</si>
  <si>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</si>
  <si>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</si>
  <si>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</si>
  <si>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</si>
  <si>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</si>
  <si>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</si>
  <si>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</si>
  <si>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</si>
  <si>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</si>
  <si>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</si>
  <si>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</si>
  <si>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</si>
  <si>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</si>
  <si>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</si>
  <si>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</si>
  <si>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</si>
  <si>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</si>
  <si>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</si>
  <si>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</si>
  <si>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</si>
  <si>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</si>
  <si>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</si>
  <si>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</si>
  <si>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</si>
  <si>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</si>
  <si>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</si>
  <si>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</si>
  <si>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</si>
  <si>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</si>
  <si>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</si>
  <si>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</si>
  <si>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</si>
  <si>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</si>
  <si>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</si>
  <si>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</si>
  <si>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</si>
  <si>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</si>
  <si>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</si>
  <si>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</si>
  <si>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</si>
  <si>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</si>
  <si>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</si>
  <si>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</si>
  <si>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</si>
  <si>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</si>
  <si>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</si>
  <si>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</si>
  <si>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</si>
  <si>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</si>
  <si>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</si>
  <si>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</si>
  <si>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</si>
  <si>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</si>
  <si>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</si>
  <si>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</si>
  <si>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</si>
  <si>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</si>
  <si>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</si>
  <si>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</si>
  <si>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</si>
  <si>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</si>
  <si>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</si>
  <si>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</si>
  <si>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</si>
  <si>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</si>
  <si>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</si>
  <si>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</si>
  <si>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</si>
  <si>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</si>
  <si>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</si>
  <si>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</si>
  <si>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</si>
  <si>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</si>
  <si>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</si>
  <si>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</si>
  <si>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</si>
  <si>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</si>
  <si>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</si>
  <si>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</si>
  <si>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</si>
  <si>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</si>
  <si>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</si>
  <si>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</si>
  <si>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</si>
  <si>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</si>
  <si>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</si>
  <si>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</si>
  <si>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</si>
  <si>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</si>
  <si>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</si>
  <si>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</si>
  <si>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</si>
  <si>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</si>
  <si>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</si>
  <si>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</si>
  <si>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</si>
  <si>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</si>
  <si>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</si>
  <si>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</si>
  <si>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</si>
  <si>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</si>
  <si>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</si>
  <si>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</si>
  <si>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</si>
  <si>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</si>
  <si>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</si>
  <si>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</si>
  <si>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</si>
  <si>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</si>
  <si>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</si>
  <si>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</si>
  <si>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</si>
  <si>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</si>
  <si>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</si>
  <si>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</si>
  <si>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</si>
  <si>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</si>
  <si>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</si>
  <si>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</si>
  <si>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</si>
  <si>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</si>
  <si>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</si>
  <si>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</si>
  <si>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</si>
  <si>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</si>
  <si>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</si>
  <si>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</si>
  <si>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</si>
  <si>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</si>
  <si>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</si>
  <si>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</si>
  <si>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</si>
  <si>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</si>
  <si>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</si>
  <si>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</si>
  <si>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</si>
  <si>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</si>
  <si>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</si>
  <si>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</si>
  <si>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</si>
  <si>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</si>
  <si>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</si>
  <si>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</si>
  <si>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</si>
  <si>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</si>
  <si>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</si>
  <si>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</si>
  <si>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</si>
  <si>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</si>
  <si>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</si>
  <si>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</si>
  <si>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</si>
  <si>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</si>
  <si>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</si>
  <si>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</si>
  <si>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</si>
  <si>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</si>
  <si>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</si>
  <si>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</si>
  <si>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</si>
  <si>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</si>
  <si>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</si>
  <si>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</si>
  <si>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</si>
  <si>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</si>
  <si>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</si>
  <si>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</si>
  <si>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</si>
  <si>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</si>
  <si>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</si>
  <si>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</si>
  <si>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</si>
  <si>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</si>
  <si>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</si>
  <si>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</si>
  <si>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</si>
  <si>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</si>
  <si>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</si>
  <si>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</si>
  <si>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</si>
  <si>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</si>
  <si>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</si>
  <si>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</si>
  <si>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</si>
  <si>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</si>
  <si>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</si>
  <si>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</si>
  <si>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</si>
  <si>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</si>
  <si>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</si>
  <si>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</si>
  <si>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</si>
  <si>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</si>
  <si>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</si>
  <si>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</si>
  <si>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</si>
  <si>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</si>
  <si>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</si>
  <si>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</si>
  <si>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</si>
  <si>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</si>
  <si>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</si>
  <si>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</si>
  <si>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</si>
  <si>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</si>
  <si>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</si>
  <si>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</si>
  <si>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</si>
  <si>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</si>
  <si>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</si>
  <si>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</si>
  <si>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</si>
  <si>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</si>
  <si>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</si>
  <si>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</si>
  <si>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</si>
  <si>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</si>
  <si>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</si>
  <si>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</si>
  <si>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</si>
  <si>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</si>
  <si>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</si>
  <si>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</si>
  <si>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</si>
  <si>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</si>
  <si>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</si>
  <si>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</si>
  <si>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</si>
  <si>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</si>
  <si>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</si>
  <si>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</si>
  <si>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</si>
  <si>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</si>
  <si>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</si>
  <si>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</si>
  <si>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</si>
  <si>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</si>
  <si>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</si>
  <si>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</si>
  <si>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</si>
  <si>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</si>
  <si>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</si>
  <si>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</si>
  <si>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</si>
  <si>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</si>
  <si>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</si>
  <si>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</si>
  <si>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</si>
  <si>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</si>
  <si>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</si>
  <si>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</si>
  <si>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</si>
  <si>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</si>
  <si>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</si>
  <si>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</si>
  <si>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</si>
  <si>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</si>
  <si>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</si>
  <si>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</si>
  <si>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</si>
  <si>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</si>
  <si>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</si>
  <si>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</si>
  <si>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</si>
  <si>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</si>
  <si>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</si>
  <si>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</si>
  <si>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</si>
  <si>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</si>
  <si>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</si>
  <si>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</si>
  <si>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</si>
  <si>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</si>
  <si>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</si>
  <si>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</si>
  <si>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</si>
  <si>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</si>
  <si>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</si>
  <si>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</si>
  <si>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</si>
  <si>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</si>
  <si>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</si>
  <si>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</si>
  <si>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</si>
  <si>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</si>
  <si>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</si>
  <si>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</si>
  <si>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</si>
  <si>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</si>
  <si>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</si>
  <si>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</si>
  <si>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</si>
  <si>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</si>
  <si>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</si>
  <si>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</si>
  <si>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</si>
  <si>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</si>
  <si>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</si>
  <si>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</si>
  <si>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</si>
  <si>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</si>
  <si>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</si>
  <si>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</si>
  <si>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</si>
  <si>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</si>
  <si>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</si>
  <si>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</si>
  <si>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</si>
  <si>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</si>
  <si>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</si>
  <si>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</si>
  <si>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</si>
  <si>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</si>
  <si>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</si>
  <si>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</si>
  <si>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</si>
  <si>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</si>
  <si>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</si>
  <si>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</si>
  <si>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</si>
  <si>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</si>
  <si>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</si>
  <si>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</si>
  <si>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</si>
  <si>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</si>
  <si>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</si>
  <si>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</si>
  <si>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</si>
  <si>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</si>
  <si>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</si>
  <si>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</si>
  <si>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</si>
  <si>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</si>
  <si>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</si>
  <si>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</si>
  <si>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</si>
  <si>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</si>
  <si>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</si>
  <si>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</si>
  <si>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</si>
  <si>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</si>
  <si>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</si>
  <si>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</si>
  <si>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</si>
  <si>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</si>
  <si>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</si>
  <si>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</si>
  <si>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</si>
  <si>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</si>
  <si>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</si>
  <si>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</si>
  <si>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</si>
  <si>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</si>
  <si>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</si>
  <si>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</si>
  <si>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</si>
  <si>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</si>
  <si>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</si>
  <si>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</si>
  <si>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</si>
  <si>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</si>
  <si>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</si>
  <si>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</si>
  <si>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</si>
  <si>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</si>
  <si>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</si>
  <si>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</si>
  <si>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</si>
  <si>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</si>
  <si>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</si>
  <si>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</si>
  <si>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</si>
  <si>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</si>
  <si>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</si>
  <si>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</si>
  <si>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</si>
  <si>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</si>
  <si>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</si>
  <si>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</si>
  <si>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</si>
  <si>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</si>
  <si>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</si>
  <si>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</si>
  <si>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</si>
  <si>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</si>
  <si>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</si>
  <si>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</si>
  <si>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</si>
  <si>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</si>
  <si>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</si>
  <si>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</si>
  <si>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</si>
  <si>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</si>
  <si>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</si>
  <si>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</si>
  <si>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</si>
  <si>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</si>
  <si>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</si>
  <si>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</si>
  <si>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</si>
  <si>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</si>
  <si>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</si>
  <si>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</si>
  <si>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</si>
  <si>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</si>
  <si>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</si>
  <si>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</si>
  <si>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</si>
  <si>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</si>
  <si>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</si>
  <si>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</si>
  <si>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</si>
  <si>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</si>
  <si>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</si>
  <si>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</si>
  <si>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</si>
  <si>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</si>
  <si>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</si>
  <si>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</si>
  <si>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</si>
  <si>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</si>
  <si>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</si>
  <si>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</si>
  <si>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</si>
  <si>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</si>
  <si>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</si>
  <si>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</si>
  <si>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</si>
  <si>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</si>
  <si>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</si>
  <si>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</si>
  <si>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</si>
  <si>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</si>
  <si>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</si>
  <si>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</si>
  <si>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</si>
  <si>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</si>
  <si>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</si>
  <si>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</si>
  <si>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</si>
  <si>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</si>
  <si>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</si>
  <si>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</si>
  <si>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</si>
  <si>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</si>
  <si>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</si>
  <si>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</si>
  <si>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</si>
  <si>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</si>
  <si>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</si>
  <si>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</si>
  <si>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</si>
  <si>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</si>
  <si>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</si>
  <si>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</si>
  <si>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</si>
  <si>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</si>
  <si>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</si>
  <si>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</si>
  <si>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</si>
  <si>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</si>
  <si>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</si>
  <si>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</si>
  <si>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</si>
  <si>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</si>
  <si>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</si>
  <si>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</si>
  <si>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</si>
  <si>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</si>
  <si>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</si>
  <si>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</si>
  <si>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</si>
  <si>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</si>
  <si>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</si>
  <si>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</si>
  <si>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</si>
  <si>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</si>
  <si>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</si>
  <si>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</si>
  <si>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</si>
  <si>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</si>
  <si>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</si>
  <si>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</si>
  <si>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</si>
  <si>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</si>
  <si>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</si>
  <si>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</si>
  <si>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</si>
  <si>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</si>
  <si>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</si>
  <si>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</si>
  <si>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</si>
  <si>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</si>
  <si>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</si>
  <si>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</si>
  <si>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</si>
  <si>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</si>
  <si>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</si>
  <si>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</si>
  <si>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</si>
  <si>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</si>
  <si>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</si>
  <si>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</si>
  <si>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</si>
  <si>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</si>
  <si>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</si>
  <si>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</si>
  <si>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</si>
  <si>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</si>
  <si>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</si>
  <si>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</si>
  <si>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</si>
  <si>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</si>
  <si>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</si>
  <si>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</si>
  <si>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</si>
  <si>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</si>
  <si>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</si>
  <si>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</si>
  <si>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</si>
  <si>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</si>
  <si>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</si>
  <si>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</si>
  <si>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</si>
  <si>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</si>
  <si>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</si>
  <si>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</si>
  <si>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</si>
  <si>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</si>
  <si>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</si>
  <si>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</si>
  <si>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</si>
  <si>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</si>
  <si>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</si>
  <si>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</si>
  <si>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</si>
  <si>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</si>
  <si>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</si>
  <si>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</si>
  <si>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</si>
  <si>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</si>
  <si>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</si>
  <si>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</si>
  <si>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</si>
  <si>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</si>
  <si>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</si>
  <si>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</si>
  <si>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</si>
  <si>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</si>
  <si>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</si>
  <si>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</si>
  <si>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</si>
  <si>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</si>
  <si>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</si>
  <si>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</si>
  <si>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</si>
  <si>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</si>
  <si>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</si>
  <si>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</si>
  <si>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</si>
  <si>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</si>
  <si>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</si>
  <si>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</si>
  <si>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</si>
  <si>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</si>
  <si>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</si>
  <si>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</si>
  <si>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</si>
  <si>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</si>
  <si>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</si>
  <si>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</si>
  <si>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</si>
  <si>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</si>
  <si>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</si>
  <si>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</si>
  <si>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</si>
  <si>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</si>
  <si>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</si>
  <si>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</si>
  <si>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</si>
  <si>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</si>
  <si>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</si>
  <si>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</si>
  <si>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</si>
  <si>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</si>
  <si>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</si>
  <si>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</si>
  <si>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</si>
  <si>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</si>
  <si>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</si>
  <si>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</si>
  <si>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</si>
  <si>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</si>
  <si>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</si>
  <si>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</si>
  <si>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</si>
  <si>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</si>
  <si>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</si>
  <si>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</si>
  <si>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</si>
  <si>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</si>
  <si>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</si>
  <si>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</si>
  <si>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</si>
  <si>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</si>
  <si>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</si>
  <si>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</si>
  <si>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</si>
  <si>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</si>
  <si>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</si>
  <si>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</si>
  <si>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</si>
  <si>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</si>
  <si>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</si>
  <si>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</si>
  <si>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</si>
  <si>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</si>
  <si>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</si>
  <si>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</si>
  <si>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</si>
  <si>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</si>
  <si>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</si>
  <si>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</si>
  <si>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</si>
  <si>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</si>
  <si>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</si>
  <si>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</si>
  <si>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</si>
  <si>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</si>
  <si>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</si>
  <si>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</si>
  <si>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</si>
  <si>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</si>
  <si>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</si>
  <si>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</si>
  <si>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</si>
  <si>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</si>
  <si>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</si>
  <si>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</si>
  <si>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</si>
  <si>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</si>
  <si>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</si>
  <si>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</si>
  <si>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</si>
  <si>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</si>
  <si>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</si>
  <si>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</si>
  <si>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</si>
  <si>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</si>
  <si>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</si>
  <si>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</si>
  <si>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</si>
  <si>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</si>
  <si>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</si>
  <si>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</si>
  <si>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</si>
  <si>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</si>
  <si>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</si>
  <si>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</si>
  <si>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</si>
  <si>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</si>
  <si>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</si>
  <si>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</si>
  <si>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</si>
  <si>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</si>
  <si>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</si>
  <si>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</si>
  <si>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</si>
  <si>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</si>
  <si>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</si>
  <si>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</si>
  <si>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</si>
  <si>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</si>
  <si>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</si>
  <si>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</si>
  <si>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</si>
  <si>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</si>
  <si>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</si>
  <si>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</si>
  <si>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</si>
  <si>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</si>
  <si>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</si>
  <si>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</si>
  <si>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</si>
  <si>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</si>
  <si>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</si>
  <si>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</si>
  <si>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</si>
  <si>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</si>
  <si>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</si>
  <si>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</si>
  <si>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</si>
  <si>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</si>
  <si>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</si>
  <si>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</si>
  <si>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</si>
  <si>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</si>
  <si>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</si>
  <si>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</si>
  <si>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</si>
  <si>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</si>
  <si>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</si>
  <si>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</si>
  <si>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</si>
  <si>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</si>
  <si>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</si>
  <si>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</si>
  <si>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</si>
  <si>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</si>
  <si>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</si>
  <si>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</si>
  <si>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</si>
  <si>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</si>
  <si>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</si>
  <si>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</si>
  <si>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</si>
  <si>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</si>
  <si>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</si>
  <si>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</si>
  <si>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</si>
  <si>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</si>
  <si>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</si>
  <si>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</si>
  <si>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</si>
  <si>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</si>
  <si>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</si>
  <si>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</si>
  <si>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</si>
  <si>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</si>
  <si>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</si>
  <si>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</si>
  <si>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</si>
  <si>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</si>
  <si>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</si>
  <si>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</si>
  <si>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</si>
  <si>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</si>
  <si>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</si>
  <si>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</si>
  <si>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</si>
  <si>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</si>
  <si>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</si>
  <si>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</si>
  <si>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</si>
  <si>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</si>
  <si>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</si>
  <si>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</si>
  <si>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</si>
  <si>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</si>
  <si>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</si>
  <si>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</si>
  <si>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</si>
  <si>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</si>
  <si>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</si>
  <si>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</si>
  <si>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</si>
  <si>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</si>
  <si>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</si>
  <si>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</si>
  <si>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</si>
  <si>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</si>
  <si>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</si>
  <si>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</si>
  <si>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</si>
  <si>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</si>
  <si>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</si>
  <si>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</si>
  <si>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</si>
  <si>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</si>
  <si>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</si>
  <si>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</si>
  <si>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</si>
  <si>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</si>
  <si>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</si>
  <si>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</si>
  <si>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</si>
  <si>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</si>
  <si>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</si>
  <si>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</si>
  <si>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</si>
  <si>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</si>
  <si>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</si>
  <si>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</si>
  <si>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</si>
  <si>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</si>
  <si>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</si>
  <si>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</si>
  <si>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</si>
  <si>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</si>
  <si>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</si>
  <si>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</si>
  <si>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</si>
  <si>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</si>
  <si>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</si>
  <si>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</si>
  <si>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</si>
  <si>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</si>
  <si>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</si>
  <si>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</si>
  <si>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</si>
  <si>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</si>
  <si>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</si>
  <si>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</si>
  <si>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</si>
  <si>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</si>
  <si>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</si>
  <si>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</si>
  <si>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</si>
  <si>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</si>
  <si>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</si>
  <si>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</si>
  <si>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</si>
  <si>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</si>
  <si>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</si>
  <si>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</si>
  <si>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</si>
  <si>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</si>
  <si>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</si>
  <si>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</si>
  <si>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</si>
  <si>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</si>
  <si>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</si>
  <si>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</si>
  <si>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</si>
  <si>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</si>
  <si>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</si>
  <si>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</si>
  <si>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</si>
  <si>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</si>
  <si>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</si>
  <si>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</si>
  <si>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</si>
  <si>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</si>
  <si>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</si>
  <si>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</si>
  <si>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</si>
  <si>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</si>
  <si>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</si>
  <si>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</si>
  <si>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</si>
  <si>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</si>
  <si>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</si>
  <si>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</si>
  <si>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</si>
  <si>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</si>
  <si>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</si>
  <si>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</si>
  <si>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</si>
  <si>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</si>
  <si>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</si>
  <si>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</si>
  <si>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</si>
  <si>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</si>
  <si>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</si>
  <si>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</si>
  <si>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</si>
  <si>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</si>
  <si>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</si>
  <si>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</si>
  <si>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</si>
  <si>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</si>
  <si>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</si>
  <si>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</si>
  <si>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</si>
  <si>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</si>
  <si>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</si>
  <si>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</si>
  <si>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</si>
  <si>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</si>
  <si>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</si>
  <si>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</si>
  <si>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</si>
  <si>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</si>
  <si>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</si>
  <si>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</si>
  <si>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</si>
  <si>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</si>
  <si>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</si>
  <si>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</si>
  <si>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</si>
  <si>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</si>
  <si>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</si>
  <si>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</si>
  <si>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</si>
  <si>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</si>
  <si>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</si>
  <si>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</si>
  <si>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</si>
  <si>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</si>
  <si>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</si>
  <si>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</si>
  <si>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</si>
  <si>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</si>
  <si>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</si>
  <si>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</si>
  <si>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</si>
  <si>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</si>
  <si>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</si>
  <si>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</si>
  <si>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</si>
  <si>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</si>
  <si>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</si>
  <si>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</si>
  <si>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</si>
  <si>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</si>
  <si>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</si>
  <si>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</si>
  <si>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</si>
  <si>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</si>
  <si>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</si>
  <si>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</si>
  <si>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</si>
  <si>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</si>
  <si>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</si>
  <si>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</si>
  <si>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</si>
  <si>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</si>
  <si>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</si>
  <si>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</si>
  <si>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</si>
  <si>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</si>
  <si>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</si>
  <si>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</si>
  <si>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</si>
  <si>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</si>
  <si>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</si>
  <si>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</si>
  <si>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</si>
  <si>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</si>
  <si>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</si>
  <si>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</si>
  <si>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</si>
  <si>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</si>
  <si>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</si>
  <si>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</si>
  <si>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</si>
  <si>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</si>
  <si>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</si>
  <si>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</si>
  <si>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</si>
  <si>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</si>
  <si>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</si>
  <si>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</si>
  <si>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</si>
  <si>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</si>
  <si>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</si>
  <si>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</si>
  <si>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</si>
  <si>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</si>
  <si>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</si>
  <si>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</si>
  <si>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</si>
  <si>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</si>
  <si>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</si>
  <si>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</si>
  <si>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</si>
  <si>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</si>
  <si>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</si>
  <si>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</si>
  <si>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</si>
  <si>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</si>
  <si>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</si>
  <si>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</si>
  <si>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</si>
  <si>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</si>
  <si>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</si>
  <si>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</si>
  <si>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</si>
  <si>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</si>
  <si>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</si>
  <si>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</si>
  <si>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</si>
  <si>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</si>
  <si>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</si>
  <si>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</si>
  <si>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</si>
  <si>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</si>
  <si>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</si>
  <si>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</si>
  <si>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</si>
  <si>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</si>
  <si>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</si>
  <si>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</si>
  <si>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</si>
  <si>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</si>
  <si>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</si>
  <si>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</si>
  <si>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</si>
  <si>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</si>
  <si>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</si>
  <si>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</si>
  <si>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</si>
  <si>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</si>
  <si>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</si>
  <si>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</si>
  <si>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</si>
  <si>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</si>
  <si>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</si>
  <si>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</si>
  <si>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</si>
  <si>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</si>
  <si>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</si>
  <si>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</si>
  <si>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</si>
  <si>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</si>
  <si>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</si>
  <si>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</si>
  <si>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</si>
  <si>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</si>
  <si>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</si>
  <si>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</si>
  <si>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</si>
  <si>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</si>
  <si>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</si>
  <si>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</si>
  <si>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</si>
  <si>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</si>
  <si>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</si>
  <si>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</si>
  <si>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</si>
  <si>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</si>
  <si>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</si>
  <si>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</si>
  <si>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</si>
  <si>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</si>
  <si>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</si>
  <si>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</si>
  <si>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</si>
  <si>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</si>
  <si>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</si>
  <si>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</si>
  <si>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</si>
  <si>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</si>
  <si>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</si>
  <si>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</si>
  <si>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</si>
  <si>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</si>
  <si>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</si>
  <si>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</si>
  <si>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</si>
  <si>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</si>
  <si>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</si>
  <si>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</si>
  <si>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</si>
  <si>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</si>
  <si>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</si>
  <si>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</si>
  <si>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</si>
  <si>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</si>
  <si>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</si>
  <si>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</si>
  <si>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</si>
  <si>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</si>
  <si>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</si>
  <si>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</si>
  <si>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</si>
  <si>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</si>
  <si>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</si>
  <si>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</si>
  <si>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</si>
  <si>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</si>
  <si>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</si>
  <si>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</si>
  <si>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</si>
  <si>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</si>
  <si>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</si>
  <si>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</si>
  <si>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</si>
  <si>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</si>
  <si>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</si>
  <si>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</si>
  <si>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</si>
  <si>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</si>
  <si>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</si>
  <si>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</si>
  <si>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</si>
  <si>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</si>
  <si>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</si>
  <si>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</si>
  <si>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</si>
  <si>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</si>
  <si>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</si>
  <si>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</si>
  <si>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</si>
  <si>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</si>
  <si>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</si>
  <si>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</si>
  <si>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</si>
  <si>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</si>
  <si>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</si>
  <si>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</si>
  <si>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</si>
  <si>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</si>
  <si>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</si>
  <si>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</si>
  <si>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</si>
  <si>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</si>
  <si>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</si>
  <si>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</si>
  <si>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</si>
  <si>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</si>
  <si>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</si>
  <si>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</si>
  <si>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</si>
  <si>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</si>
  <si>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</si>
  <si>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</si>
  <si>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</si>
  <si>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</si>
  <si>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</si>
  <si>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</si>
  <si>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</si>
  <si>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</si>
  <si>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</si>
  <si>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</si>
  <si>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</si>
  <si>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</si>
  <si>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</si>
  <si>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</si>
  <si>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</si>
  <si>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</si>
  <si>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</si>
  <si>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</si>
  <si>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</si>
  <si>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</si>
  <si>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</si>
  <si>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</si>
  <si>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</si>
  <si>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</si>
  <si>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</si>
  <si>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</si>
  <si>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</si>
  <si>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</si>
  <si>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</si>
  <si>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</si>
  <si>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</si>
  <si>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</si>
  <si>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</si>
  <si>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</si>
  <si>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</si>
  <si>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</si>
  <si>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</si>
  <si>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</si>
  <si>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</si>
  <si>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</si>
  <si>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</si>
  <si>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</si>
  <si>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</si>
  <si>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</si>
  <si>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</si>
  <si>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</si>
  <si>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</si>
  <si>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</si>
  <si>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</si>
  <si>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</si>
  <si>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</si>
  <si>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</si>
  <si>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</si>
  <si>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</si>
  <si>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</si>
  <si>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</si>
  <si>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</si>
  <si>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</si>
  <si>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</si>
  <si>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</si>
  <si>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</si>
  <si>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</si>
  <si>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</si>
  <si>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</si>
  <si>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</si>
  <si>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</si>
  <si>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</si>
  <si>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</si>
  <si>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</si>
  <si>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</si>
  <si>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</si>
  <si>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</si>
  <si>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</si>
  <si>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</si>
  <si>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</si>
  <si>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</si>
  <si>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</si>
  <si>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</si>
  <si>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</si>
  <si>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</si>
  <si>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</si>
  <si>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</si>
  <si>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</si>
  <si>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</si>
  <si>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</si>
  <si>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</si>
  <si>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</si>
  <si>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</si>
  <si>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</si>
  <si>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</si>
  <si>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</si>
  <si>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</si>
  <si>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</si>
  <si>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</si>
  <si>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</si>
  <si>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</si>
  <si>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</si>
  <si>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</si>
  <si>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</si>
  <si>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</si>
  <si>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</si>
  <si>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</si>
  <si>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</si>
  <si>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</si>
  <si>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</si>
  <si>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</si>
  <si>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</si>
  <si>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</si>
  <si>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</si>
  <si>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</si>
  <si>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</si>
  <si>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</si>
  <si>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</si>
  <si>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</si>
  <si>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</si>
  <si>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</si>
  <si>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</si>
  <si>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</si>
  <si>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</si>
  <si>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</si>
  <si>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</si>
  <si>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</si>
  <si>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</si>
  <si>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</si>
  <si>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</si>
  <si>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</si>
  <si>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</si>
  <si>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</si>
  <si>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</si>
  <si>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</si>
  <si>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</si>
  <si>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</si>
  <si>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</si>
  <si>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</si>
  <si>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</si>
  <si>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</si>
  <si>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</si>
  <si>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</si>
  <si>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</si>
  <si>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</si>
  <si>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</si>
  <si>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</si>
  <si>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</si>
  <si>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</si>
  <si>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</si>
  <si>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</si>
  <si>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</si>
  <si>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</si>
  <si>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</si>
  <si>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</si>
  <si>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</si>
  <si>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</si>
  <si>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</si>
  <si>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</si>
  <si>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</si>
  <si>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</si>
  <si>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</si>
  <si>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</si>
  <si>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</si>
  <si>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</si>
  <si>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</si>
  <si>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</si>
  <si>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</si>
  <si>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</si>
  <si>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</si>
  <si>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</si>
  <si>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</si>
  <si>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</si>
  <si>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</si>
  <si>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</si>
  <si>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</si>
  <si>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</si>
  <si>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</si>
  <si>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</si>
  <si>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</si>
  <si>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</si>
  <si>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</si>
  <si>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</si>
  <si>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</si>
  <si>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</si>
  <si>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</si>
  <si>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</si>
  <si>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</si>
  <si>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</si>
  <si>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</si>
  <si>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</si>
  <si>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</si>
  <si>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</si>
  <si>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</si>
  <si>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</si>
  <si>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</si>
  <si>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</si>
  <si>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</si>
  <si>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</si>
  <si>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</si>
  <si>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</si>
  <si>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</si>
  <si>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</si>
  <si>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</si>
  <si>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</si>
  <si>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</si>
  <si>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</si>
  <si>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</si>
  <si>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</si>
  <si>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</si>
  <si>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</si>
  <si>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</si>
  <si>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</si>
  <si>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</si>
  <si>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</si>
  <si>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</si>
  <si>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</si>
  <si>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</si>
  <si>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</si>
  <si>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</si>
  <si>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</si>
  <si>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</si>
  <si>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</si>
  <si>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</si>
  <si>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</si>
  <si>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</si>
  <si>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</si>
  <si>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</si>
  <si>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</si>
  <si>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</si>
  <si>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</si>
  <si>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</si>
  <si>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</si>
  <si>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</si>
  <si>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</si>
  <si>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</si>
  <si>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</si>
  <si>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</si>
  <si>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</si>
  <si>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</si>
  <si>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</si>
  <si>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</si>
  <si>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</si>
  <si>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</si>
  <si>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</si>
  <si>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</si>
  <si>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</si>
  <si>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</si>
  <si>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</si>
  <si>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</si>
  <si>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</si>
  <si>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</si>
  <si>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</si>
  <si>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</si>
  <si>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</si>
  <si>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</si>
  <si>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</si>
  <si>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</si>
  <si>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</si>
  <si>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</si>
  <si>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</si>
  <si>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</si>
  <si>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</si>
  <si>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</si>
  <si>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</si>
  <si>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</si>
  <si>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</si>
  <si>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</si>
  <si>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</si>
  <si>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</si>
  <si>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</si>
  <si>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</si>
  <si>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</si>
  <si>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</si>
  <si>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</si>
  <si>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</si>
  <si>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</si>
  <si>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</si>
  <si>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</si>
  <si>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</si>
  <si>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</si>
  <si>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</si>
  <si>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</si>
  <si>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</si>
  <si>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</si>
  <si>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</si>
  <si>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</si>
  <si>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</si>
  <si>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</si>
  <si>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</si>
  <si>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</si>
  <si>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</si>
  <si>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</si>
  <si>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</si>
  <si>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</si>
  <si>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</si>
  <si>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</si>
  <si>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</si>
  <si>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</si>
  <si>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</si>
  <si>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</si>
  <si>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</si>
  <si>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</si>
  <si>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</si>
  <si>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</si>
  <si>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</si>
  <si>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</si>
  <si>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</si>
  <si>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</si>
  <si>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</si>
  <si>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</si>
  <si>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</si>
  <si>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</si>
  <si>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</si>
  <si>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</si>
  <si>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</si>
  <si>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</si>
  <si>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</si>
  <si>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</si>
  <si>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</si>
  <si>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</si>
  <si>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</si>
  <si>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</si>
  <si>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</si>
  <si>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</si>
  <si>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</si>
  <si>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</si>
  <si>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</si>
  <si>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</si>
  <si>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</si>
  <si>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</si>
  <si>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</si>
  <si>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</si>
  <si>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</si>
  <si>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</si>
  <si>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</si>
  <si>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</si>
  <si>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</si>
  <si>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</si>
  <si>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</si>
  <si>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</si>
  <si>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</si>
  <si>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</si>
  <si>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</si>
  <si>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</si>
  <si>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</si>
  <si>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</si>
  <si>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</si>
  <si>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</si>
  <si>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</si>
  <si>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</si>
  <si>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</si>
  <si>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</si>
  <si>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</si>
  <si>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</si>
  <si>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</si>
  <si>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</si>
  <si>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</si>
  <si>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</si>
  <si>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</si>
  <si>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</si>
  <si>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</si>
  <si>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</si>
  <si>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</si>
  <si>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</si>
  <si>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</si>
  <si>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</si>
  <si>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</si>
  <si>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</si>
  <si>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</si>
  <si>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</si>
  <si>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</si>
  <si>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</si>
  <si>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</si>
  <si>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</si>
  <si>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</si>
  <si>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</si>
  <si>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</si>
  <si>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</si>
  <si>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</si>
  <si>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</si>
  <si>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</si>
  <si>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</si>
  <si>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</si>
  <si>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</si>
  <si>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</si>
  <si>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</si>
  <si>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</si>
  <si>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</si>
  <si>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</si>
  <si>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</si>
  <si>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</si>
  <si>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</si>
  <si>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</si>
  <si>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</si>
  <si>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</si>
  <si>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</si>
  <si>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</si>
  <si>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</si>
  <si>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</si>
  <si>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</si>
  <si>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</si>
  <si>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</si>
  <si>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</si>
  <si>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</si>
  <si>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</si>
  <si>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</si>
  <si>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</si>
  <si>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</si>
  <si>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</si>
  <si>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</si>
  <si>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</si>
  <si>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</si>
  <si>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</si>
  <si>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</si>
  <si>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</si>
  <si>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</si>
  <si>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</si>
  <si>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</si>
  <si>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</si>
  <si>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</si>
  <si>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</si>
  <si>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</si>
  <si>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</si>
  <si>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</si>
  <si>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</si>
  <si>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</si>
  <si>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</si>
  <si>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</si>
  <si>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</si>
  <si>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</si>
  <si>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</si>
  <si>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</si>
  <si>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</si>
  <si>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</si>
  <si>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</si>
  <si>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</si>
  <si>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</si>
  <si>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</si>
  <si>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</si>
  <si>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</si>
  <si>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</si>
  <si>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</si>
  <si>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</si>
  <si>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</si>
  <si>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</si>
  <si>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</si>
  <si>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</si>
  <si>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</si>
  <si>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</si>
  <si>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</si>
  <si>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</si>
  <si>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</si>
  <si>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</si>
  <si>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</si>
  <si>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</si>
  <si>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</si>
  <si>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</si>
  <si>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</si>
  <si>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</si>
  <si>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</si>
  <si>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</si>
  <si>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</si>
  <si>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</si>
  <si>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</si>
  <si>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</si>
  <si>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</si>
  <si>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</si>
  <si>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</si>
  <si>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</si>
  <si>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</si>
  <si>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</si>
  <si>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</si>
  <si>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</si>
  <si>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</si>
  <si>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</si>
  <si>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</si>
  <si>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</si>
  <si>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</si>
  <si>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</si>
  <si>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</si>
  <si>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</si>
  <si>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</si>
  <si>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</si>
  <si>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</si>
  <si>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</si>
  <si>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</si>
  <si>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</si>
  <si>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</si>
  <si>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</si>
  <si>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</si>
  <si>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</si>
  <si>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</si>
  <si>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</si>
  <si>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</si>
  <si>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</si>
  <si>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</si>
  <si>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</si>
  <si>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</si>
  <si>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</si>
  <si>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</si>
  <si>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</si>
  <si>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</si>
  <si>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</si>
  <si>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</si>
  <si>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</si>
  <si>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</si>
  <si>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</si>
  <si>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</si>
  <si>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</si>
  <si>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</si>
  <si>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</si>
  <si>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</si>
  <si>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</si>
  <si>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</si>
  <si>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</si>
  <si>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</si>
  <si>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</si>
  <si>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</si>
  <si>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</si>
  <si>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</si>
  <si>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</si>
  <si>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</si>
  <si>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</si>
  <si>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</si>
  <si>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</si>
  <si>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</si>
  <si>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</si>
  <si>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</si>
  <si>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</si>
  <si>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</si>
  <si>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</si>
  <si>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</si>
  <si>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</si>
  <si>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</si>
  <si>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</si>
  <si>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</si>
  <si>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</si>
  <si>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</si>
  <si>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</si>
  <si>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</si>
  <si>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</si>
  <si>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</si>
  <si>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</si>
  <si>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</si>
  <si>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</si>
  <si>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</si>
  <si>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</si>
  <si>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</si>
  <si>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</si>
  <si>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</si>
  <si>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</si>
  <si>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</si>
  <si>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</si>
  <si>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</si>
  <si>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</si>
  <si>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</si>
  <si>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</si>
  <si>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</si>
  <si>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</si>
  <si>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</si>
  <si>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</si>
  <si>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</si>
  <si>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</si>
  <si>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</si>
  <si>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</si>
  <si>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</si>
  <si>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</si>
  <si>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</si>
  <si>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</si>
  <si>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</si>
  <si>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</si>
  <si>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</si>
  <si>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</si>
  <si>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</si>
  <si>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</si>
  <si>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</si>
  <si>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</si>
  <si>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</si>
  <si>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</si>
  <si>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</si>
  <si>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</si>
  <si>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</si>
  <si>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</si>
  <si>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</si>
  <si>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</si>
  <si>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</si>
  <si>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</si>
  <si>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</si>
  <si>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</si>
  <si>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</si>
  <si>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</si>
  <si>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</si>
  <si>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</si>
  <si>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</si>
  <si>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</si>
  <si>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</si>
  <si>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</si>
  <si>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</si>
  <si>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</si>
  <si>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</si>
  <si>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</si>
  <si>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</si>
  <si>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</si>
  <si>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</si>
  <si>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</si>
  <si>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</si>
  <si>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</si>
  <si>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</si>
  <si>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</si>
  <si>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</si>
  <si>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</si>
  <si>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</si>
  <si>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</si>
  <si>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</si>
  <si>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</si>
  <si>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</si>
  <si>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</si>
  <si>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</si>
  <si>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</si>
  <si>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</si>
  <si>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</si>
  <si>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</si>
  <si>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</si>
  <si>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</si>
  <si>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</si>
  <si>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</si>
  <si>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</si>
  <si>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</si>
  <si>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</si>
  <si>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</si>
  <si>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</si>
  <si>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</si>
  <si>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</si>
  <si>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</si>
  <si>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</si>
  <si>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</si>
  <si>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</si>
  <si>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</si>
  <si>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</si>
  <si>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</si>
  <si>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</si>
  <si>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</si>
  <si>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</si>
  <si>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</si>
  <si>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</si>
  <si>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</si>
  <si>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</si>
  <si>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</si>
  <si>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</si>
  <si>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</si>
  <si>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</si>
  <si>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</si>
  <si>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</si>
  <si>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</si>
  <si>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</si>
  <si>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</si>
  <si>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</si>
  <si>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</si>
  <si>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</si>
  <si>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</si>
  <si>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</si>
  <si>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</si>
  <si>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</si>
  <si>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</si>
  <si>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</si>
  <si>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</si>
  <si>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</si>
  <si>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</si>
  <si>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</si>
  <si>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</si>
  <si>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</si>
  <si>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</si>
  <si>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</si>
  <si>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</si>
  <si>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</si>
  <si>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</si>
  <si>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</si>
  <si>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</si>
  <si>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</si>
  <si>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</si>
  <si>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</si>
  <si>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</si>
  <si>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</si>
  <si>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</si>
  <si>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</si>
  <si>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</si>
  <si>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</si>
  <si>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</si>
  <si>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</si>
  <si>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</si>
  <si>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</si>
  <si>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</si>
  <si>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</si>
  <si>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</si>
  <si>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</si>
  <si>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</si>
  <si>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</si>
  <si>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</si>
  <si>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</si>
  <si>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</si>
  <si>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</si>
  <si>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</si>
  <si>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</si>
  <si>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</si>
  <si>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</si>
  <si>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</si>
  <si>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</si>
  <si>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</si>
  <si>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</si>
  <si>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</si>
  <si>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</si>
  <si>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</si>
  <si>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</si>
  <si>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</si>
  <si>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</si>
  <si>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</si>
  <si>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</si>
  <si>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</si>
  <si>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</si>
  <si>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</si>
  <si>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</si>
  <si>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</si>
  <si>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</si>
  <si>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</si>
  <si>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</si>
  <si>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</si>
  <si>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</si>
  <si>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</si>
  <si>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</si>
  <si>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</si>
  <si>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</si>
  <si>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</si>
  <si>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</si>
  <si>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</si>
  <si>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</si>
  <si>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</si>
  <si>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</si>
  <si>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</si>
  <si>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</si>
  <si>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</si>
  <si>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</si>
  <si>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</si>
  <si>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</si>
  <si>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</si>
  <si>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</si>
  <si>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</si>
  <si>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</si>
  <si>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</si>
  <si>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</si>
  <si>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</si>
  <si>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</si>
  <si>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</si>
  <si>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</si>
  <si>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</si>
  <si>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</si>
  <si>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</si>
  <si>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</si>
  <si>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</si>
  <si>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</si>
  <si>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</si>
  <si>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</si>
  <si>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</si>
  <si>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</si>
  <si>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</si>
  <si>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</si>
  <si>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</si>
  <si>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</si>
  <si>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</si>
  <si>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</si>
  <si>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</si>
  <si>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</si>
  <si>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</si>
  <si>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</si>
  <si>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</si>
  <si>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</si>
  <si>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</si>
  <si>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</si>
  <si>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</si>
  <si>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</si>
  <si>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</si>
  <si>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</si>
  <si>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</si>
  <si>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</si>
  <si>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</si>
  <si>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</si>
  <si>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</si>
  <si>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</si>
  <si>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</si>
  <si>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</si>
  <si>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</si>
  <si>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</si>
  <si>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</si>
  <si>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</si>
  <si>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</si>
  <si>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</si>
  <si>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</si>
  <si>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</si>
  <si>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</si>
  <si>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</si>
  <si>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</si>
  <si>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</si>
  <si>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</si>
  <si>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</si>
  <si>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</si>
  <si>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</si>
  <si>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</si>
  <si>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</si>
  <si>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</si>
  <si>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</si>
  <si>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</si>
  <si>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</si>
  <si>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</si>
  <si>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</si>
  <si>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</si>
  <si>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</si>
  <si>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</si>
  <si>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</si>
  <si>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</si>
  <si>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</si>
  <si>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</si>
  <si>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</si>
  <si>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</si>
  <si>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</si>
  <si>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</si>
  <si>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</si>
  <si>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</si>
  <si>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</si>
  <si>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</si>
  <si>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</si>
  <si>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</si>
  <si>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</si>
  <si>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</si>
  <si>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</si>
  <si>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</si>
  <si>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</si>
  <si>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</si>
  <si>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</si>
  <si>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</si>
  <si>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</si>
  <si>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</si>
  <si>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</si>
  <si>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</si>
  <si>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</si>
  <si>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</si>
  <si>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</si>
  <si>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</si>
  <si>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</si>
  <si>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</si>
  <si>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</si>
  <si>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</si>
  <si>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</si>
  <si>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</si>
  <si>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</si>
  <si>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</si>
  <si>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</si>
  <si>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</si>
  <si>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</si>
  <si>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</si>
  <si>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</si>
  <si>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</si>
  <si>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</si>
  <si>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</si>
  <si>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</si>
  <si>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</si>
  <si>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</si>
  <si>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</si>
  <si>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</si>
  <si>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</si>
  <si>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</si>
  <si>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</si>
  <si>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</si>
  <si>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</si>
  <si>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</si>
  <si>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</si>
  <si>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</si>
  <si>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</si>
  <si>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</si>
  <si>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</si>
  <si>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</si>
  <si>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</si>
  <si>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</si>
  <si>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</si>
  <si>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</si>
  <si>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</si>
  <si>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</si>
  <si>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</si>
  <si>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</si>
  <si>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</si>
  <si>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</si>
  <si>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</si>
  <si>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</si>
  <si>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</si>
  <si>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</si>
  <si>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</si>
  <si>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</si>
  <si>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</si>
  <si>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</si>
  <si>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</si>
  <si>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</si>
  <si>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</si>
  <si>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</si>
  <si>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</si>
  <si>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</si>
  <si>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</si>
  <si>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</si>
  <si>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</si>
  <si>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</si>
  <si>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</si>
  <si>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</si>
  <si>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</si>
  <si>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</si>
  <si>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</si>
  <si>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</si>
  <si>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</si>
  <si>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</si>
  <si>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</si>
  <si>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</si>
  <si>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</si>
  <si>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</si>
  <si>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</si>
  <si>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</si>
  <si>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</si>
  <si>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</si>
  <si>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</si>
  <si>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</si>
  <si>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</si>
  <si>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</si>
  <si>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</si>
  <si>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</si>
  <si>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</si>
  <si>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</si>
  <si>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</si>
  <si>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</si>
  <si>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</si>
  <si>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</si>
  <si>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</si>
  <si>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</si>
  <si>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</si>
  <si>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</si>
  <si>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</si>
  <si>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</si>
  <si>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</si>
  <si>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</si>
  <si>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</si>
  <si>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</si>
  <si>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</si>
  <si>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</si>
  <si>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</si>
  <si>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</si>
  <si>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</si>
  <si>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</si>
  <si>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</si>
  <si>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</si>
  <si>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</si>
  <si>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</si>
  <si>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</si>
  <si>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</si>
  <si>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</si>
  <si>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</si>
  <si>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</si>
  <si>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</si>
  <si>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</si>
  <si>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</si>
  <si>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</si>
  <si>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</si>
  <si>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</si>
  <si>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</si>
  <si>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</si>
  <si>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</si>
  <si>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</si>
  <si>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</si>
  <si>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</si>
  <si>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</si>
  <si>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</si>
  <si>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</si>
  <si>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</si>
  <si>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</si>
  <si>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</si>
  <si>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</si>
  <si>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</si>
  <si>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</si>
  <si>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</si>
  <si>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</si>
  <si>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</si>
  <si>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</si>
  <si>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</si>
  <si>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</si>
  <si>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</si>
  <si>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</si>
  <si>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</si>
  <si>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</si>
  <si>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</si>
  <si>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</si>
  <si>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</si>
  <si>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</si>
  <si>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</si>
  <si>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</si>
  <si>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</si>
  <si>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</si>
  <si>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</si>
  <si>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</si>
  <si>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</si>
  <si>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</si>
  <si>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</si>
  <si>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</si>
  <si>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</si>
  <si>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</si>
  <si>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</si>
  <si>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</si>
  <si>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</si>
  <si>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</si>
  <si>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</si>
  <si>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</si>
  <si>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</si>
  <si>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</si>
  <si>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</si>
  <si>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</si>
  <si>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</si>
  <si>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</si>
  <si>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</si>
  <si>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</si>
  <si>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</si>
  <si>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</si>
  <si>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</si>
  <si>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</si>
  <si>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</si>
  <si>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</si>
  <si>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</si>
  <si>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</si>
  <si>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</si>
  <si>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</si>
  <si>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</si>
  <si>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</si>
  <si>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</si>
  <si>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</si>
  <si>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</si>
  <si>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</si>
  <si>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</si>
  <si>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</si>
  <si>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</si>
  <si>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</si>
  <si>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</si>
  <si>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</si>
  <si>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</si>
  <si>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</si>
  <si>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</si>
  <si>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</si>
  <si>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</si>
  <si>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</si>
  <si>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</si>
  <si>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</si>
  <si>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</si>
  <si>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</si>
  <si>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</si>
  <si>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</si>
  <si>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</si>
  <si>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</si>
  <si>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</si>
  <si>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</si>
  <si>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</si>
  <si>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</si>
  <si>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</si>
  <si>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</si>
  <si>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</si>
  <si>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</si>
  <si>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</si>
  <si>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</si>
  <si>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</si>
  <si>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</si>
  <si>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</si>
  <si>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</si>
  <si>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</si>
  <si>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</si>
  <si>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</si>
  <si>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</si>
  <si>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</si>
  <si>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</si>
  <si>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</si>
  <si>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</si>
  <si>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</si>
  <si>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</si>
  <si>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</si>
  <si>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</si>
  <si>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</si>
  <si>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</si>
  <si>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</si>
  <si>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</si>
  <si>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</si>
  <si>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</si>
  <si>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</si>
  <si>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</si>
  <si>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</si>
  <si>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</si>
  <si>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</si>
  <si>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</si>
  <si>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</si>
  <si>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</si>
  <si>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</si>
  <si>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</si>
  <si>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</si>
  <si>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</si>
  <si>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</si>
  <si>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</si>
  <si>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</si>
  <si>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</si>
  <si>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</si>
  <si>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</si>
  <si>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</si>
  <si>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</si>
  <si>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</si>
  <si>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</si>
  <si>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</si>
  <si>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</si>
  <si>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</si>
  <si>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</si>
  <si>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</si>
  <si>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</si>
  <si>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</si>
  <si>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</si>
  <si>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</si>
  <si>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</si>
  <si>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</si>
  <si>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</si>
  <si>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</si>
  <si>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</si>
  <si>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</si>
  <si>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</si>
  <si>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</si>
  <si>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</si>
  <si>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</si>
  <si>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</si>
  <si>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</si>
  <si>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</si>
  <si>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</si>
  <si>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</si>
  <si>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</si>
  <si>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</si>
  <si>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</si>
  <si>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</si>
  <si>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</si>
  <si>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</si>
  <si>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</si>
  <si>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</si>
  <si>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</si>
  <si>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</si>
  <si>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</si>
  <si>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</si>
  <si>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</si>
  <si>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</si>
  <si>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</si>
  <si>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</si>
  <si>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</si>
  <si>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</si>
  <si>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</si>
  <si>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</si>
  <si>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</si>
  <si>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</si>
  <si>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</si>
  <si>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</si>
  <si>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</si>
  <si>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</si>
  <si>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</si>
  <si>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</si>
  <si>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</si>
  <si>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</si>
  <si>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</si>
  <si>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</si>
  <si>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</si>
  <si>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</si>
  <si>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</si>
  <si>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</si>
  <si>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</si>
  <si>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</si>
  <si>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</si>
  <si>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</si>
  <si>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</si>
  <si>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</si>
  <si>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</si>
  <si>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</si>
  <si>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</si>
  <si>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</si>
  <si>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</si>
  <si>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</si>
  <si>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</si>
  <si>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</si>
  <si>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</si>
  <si>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</si>
  <si>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</si>
  <si>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</si>
  <si>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</si>
  <si>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</si>
  <si>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</si>
  <si>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</si>
  <si>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</si>
  <si>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</si>
  <si>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</si>
  <si>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</si>
  <si>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</si>
  <si>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</si>
  <si>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</si>
  <si>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</si>
  <si>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</si>
  <si>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</si>
  <si>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</si>
  <si>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</si>
  <si>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</si>
  <si>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</si>
  <si>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</si>
  <si>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</si>
  <si>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</si>
  <si>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</si>
  <si>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</si>
  <si>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</si>
  <si>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</si>
  <si>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</si>
  <si>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</si>
  <si>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</si>
  <si>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</si>
  <si>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</si>
  <si>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</si>
  <si>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</si>
  <si>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</si>
  <si>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</si>
  <si>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</si>
  <si>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</si>
  <si>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</si>
  <si>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</si>
  <si>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</si>
  <si>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</si>
  <si>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</si>
  <si>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</si>
  <si>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</si>
  <si>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</si>
  <si>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</si>
  <si>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</si>
  <si>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</si>
  <si>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</si>
  <si>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</si>
  <si>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</si>
  <si>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</si>
  <si>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</si>
  <si>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</si>
  <si>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</si>
  <si>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</si>
  <si>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</si>
  <si>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</si>
  <si>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</si>
  <si>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</si>
  <si>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</si>
  <si>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</si>
  <si>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</si>
  <si>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</si>
  <si>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</si>
  <si>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</si>
  <si>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</si>
  <si>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</si>
  <si>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</si>
  <si>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</si>
  <si>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</si>
  <si>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</si>
  <si>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</si>
  <si>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</si>
  <si>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</si>
  <si>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</si>
  <si>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</si>
  <si>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</si>
  <si>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</si>
  <si>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</si>
  <si>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</si>
  <si>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</si>
  <si>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</si>
  <si>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</si>
  <si>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</si>
  <si>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</si>
  <si>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</si>
  <si>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</si>
  <si>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</si>
  <si>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</si>
  <si>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</si>
  <si>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</si>
  <si>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</si>
  <si>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</si>
  <si>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</si>
  <si>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</si>
  <si>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</si>
  <si>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</si>
  <si>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</si>
  <si>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</si>
  <si>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</si>
  <si>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</si>
  <si>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</si>
  <si>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</si>
  <si>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</si>
  <si>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</si>
  <si>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</si>
  <si>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</si>
  <si>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</si>
  <si>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</si>
  <si>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</si>
  <si>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</si>
  <si>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</si>
  <si>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</si>
  <si>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</si>
  <si>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</si>
  <si>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</si>
  <si>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</si>
  <si>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</si>
  <si>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</si>
  <si>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</si>
  <si>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</si>
  <si>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</si>
  <si>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</si>
  <si>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</si>
  <si>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</si>
  <si>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</si>
  <si>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</si>
  <si>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</si>
  <si>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</si>
  <si>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</si>
  <si>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</si>
  <si>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</si>
  <si>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</si>
  <si>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</si>
  <si>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</si>
  <si>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</si>
  <si>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</si>
  <si>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</si>
  <si>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</si>
  <si>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</si>
  <si>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</si>
  <si>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</si>
  <si>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</si>
  <si>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</si>
  <si>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</si>
  <si>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</si>
  <si>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</si>
  <si>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</si>
  <si>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</si>
  <si>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</si>
  <si>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</si>
  <si>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</si>
  <si>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</si>
  <si>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</si>
  <si>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</si>
  <si>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</si>
  <si>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</si>
  <si>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</si>
  <si>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</si>
  <si>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</si>
  <si>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</si>
  <si>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</si>
  <si>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</si>
  <si>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</si>
  <si>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</si>
  <si>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</si>
  <si>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</si>
  <si>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</si>
  <si>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</si>
  <si>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</si>
  <si>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</si>
  <si>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</si>
  <si>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</si>
  <si>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</si>
  <si>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</si>
  <si>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</si>
  <si>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</si>
  <si>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</si>
  <si>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</si>
  <si>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</si>
  <si>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</si>
  <si>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</si>
  <si>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</si>
  <si>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</si>
  <si>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</si>
  <si>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</si>
  <si>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</si>
  <si>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</si>
  <si>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</si>
  <si>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</si>
  <si>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</si>
  <si>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</si>
  <si>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</si>
  <si>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</si>
  <si>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</si>
  <si>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</si>
  <si>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</si>
  <si>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</si>
  <si>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</si>
  <si>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</si>
  <si>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</si>
  <si>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</si>
  <si>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</si>
  <si>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</si>
  <si>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</si>
  <si>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</si>
  <si>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</si>
  <si>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</si>
  <si>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</si>
  <si>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</si>
  <si>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</si>
  <si>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</si>
  <si>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</si>
  <si>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</si>
  <si>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</si>
  <si>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</si>
  <si>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</si>
  <si>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</si>
  <si>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</si>
  <si>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</si>
  <si>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</si>
  <si>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</si>
  <si>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</si>
  <si>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</si>
  <si>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</si>
  <si>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</si>
  <si>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</si>
  <si>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</si>
  <si>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</si>
  <si>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</si>
  <si>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</si>
  <si>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</si>
  <si>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</si>
  <si>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</si>
  <si>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</si>
  <si>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</si>
  <si>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</si>
  <si>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</si>
  <si>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</si>
  <si>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</si>
  <si>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</si>
  <si>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</si>
  <si>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</si>
  <si>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</si>
  <si>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</si>
  <si>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</si>
  <si>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</si>
  <si>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</si>
  <si>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</si>
  <si>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</si>
  <si>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</si>
  <si>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</si>
  <si>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</si>
  <si>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</si>
  <si>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</si>
  <si>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</si>
  <si>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</si>
  <si>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</si>
  <si>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</si>
  <si>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</si>
  <si>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</si>
  <si>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</si>
  <si>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</si>
  <si>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</si>
  <si>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</si>
  <si>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</si>
  <si>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</si>
  <si>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</si>
  <si>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</si>
  <si>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</si>
  <si>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</si>
  <si>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</si>
  <si>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</si>
  <si>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</si>
  <si>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</si>
  <si>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</si>
  <si>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</si>
  <si>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</si>
  <si>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</si>
  <si>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</si>
  <si>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</si>
  <si>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</si>
  <si>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</si>
  <si>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</si>
  <si>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</si>
  <si>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</si>
  <si>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</si>
  <si>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</si>
  <si>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</si>
  <si>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</si>
  <si>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</si>
  <si>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</si>
  <si>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</si>
  <si>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</si>
  <si>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</si>
  <si>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</si>
  <si>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</si>
  <si>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</si>
  <si>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</si>
  <si>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</si>
  <si>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</si>
  <si>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</si>
  <si>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</si>
  <si>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</si>
  <si>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</si>
  <si>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</si>
  <si>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</si>
  <si>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</si>
  <si>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</si>
  <si>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</si>
  <si>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</si>
  <si>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</si>
  <si>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</si>
  <si>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</si>
  <si>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</si>
  <si>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</si>
  <si>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</si>
  <si>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</si>
  <si>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</si>
  <si>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</si>
  <si>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</si>
  <si>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</si>
  <si>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</si>
  <si>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</si>
  <si>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</si>
  <si>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</si>
  <si>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</si>
  <si>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</si>
  <si>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</si>
  <si>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</si>
  <si>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</si>
  <si>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</si>
  <si>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</si>
  <si>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</si>
  <si>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</si>
  <si>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</si>
  <si>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</si>
  <si>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</si>
  <si>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</si>
  <si>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</si>
  <si>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</si>
  <si>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</si>
  <si>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</si>
  <si>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</si>
  <si>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</si>
  <si>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</si>
  <si>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</si>
  <si>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</si>
  <si>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</si>
  <si>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</si>
  <si>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</si>
  <si>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</si>
  <si>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</si>
  <si>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</si>
  <si>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</si>
  <si>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</si>
  <si>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</si>
  <si>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</si>
  <si>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</si>
  <si>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</si>
  <si>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</si>
  <si>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</si>
  <si>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</si>
  <si>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</si>
  <si>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</si>
  <si>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</si>
  <si>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</si>
  <si>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</si>
  <si>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</si>
  <si>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</si>
  <si>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</si>
  <si>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</si>
  <si>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</si>
  <si>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</si>
  <si>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</si>
  <si>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</si>
  <si>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</si>
  <si>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</si>
  <si>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</si>
  <si>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</si>
  <si>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</si>
  <si>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</si>
  <si>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</si>
  <si>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</si>
  <si>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</si>
  <si>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</si>
  <si>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</si>
  <si>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</si>
  <si>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</si>
  <si>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</si>
  <si>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</si>
  <si>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</si>
  <si>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</si>
  <si>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</si>
  <si>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</si>
  <si>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</si>
  <si>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</si>
  <si>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</si>
  <si>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</si>
  <si>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</si>
  <si>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</si>
  <si>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</si>
  <si>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</si>
  <si>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</si>
  <si>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</si>
  <si>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</si>
  <si>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</si>
  <si>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</si>
  <si>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</si>
  <si>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</si>
  <si>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</si>
  <si>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</si>
  <si>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</si>
  <si>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</si>
  <si>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</si>
  <si>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</si>
  <si>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</si>
  <si>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</si>
  <si>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</si>
  <si>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</si>
  <si>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</si>
  <si>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</si>
  <si>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</si>
  <si>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</si>
  <si>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</si>
  <si>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</si>
  <si>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</si>
  <si>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</si>
  <si>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</si>
  <si>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</si>
  <si>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</si>
  <si>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</si>
  <si>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</si>
  <si>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</si>
  <si>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</si>
  <si>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</si>
  <si>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</si>
  <si>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</si>
  <si>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</si>
  <si>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</si>
  <si>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</si>
  <si>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</si>
  <si>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</si>
  <si>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</si>
  <si>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</si>
  <si>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</si>
  <si>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</si>
  <si>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</si>
  <si>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</si>
  <si>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</si>
  <si>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</si>
  <si>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</si>
  <si>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</si>
  <si>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</si>
  <si>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</si>
  <si>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</si>
  <si>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</si>
  <si>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</si>
  <si>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</si>
  <si>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</si>
  <si>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</si>
  <si>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</si>
  <si>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</si>
  <si>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</si>
  <si>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</si>
  <si>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</si>
  <si>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</si>
  <si>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</si>
  <si>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</si>
  <si>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</si>
  <si>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</si>
  <si>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</si>
  <si>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</si>
  <si>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</si>
  <si>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</si>
  <si>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</si>
  <si>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</si>
  <si>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</si>
  <si>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</si>
  <si>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</si>
  <si>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</si>
  <si>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</si>
  <si>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</si>
  <si>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</si>
  <si>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</si>
  <si>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</si>
  <si>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</si>
  <si>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</si>
  <si>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</si>
  <si>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</si>
  <si>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</si>
  <si>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</si>
  <si>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</si>
  <si>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</si>
  <si>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</si>
  <si>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</si>
  <si>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</si>
  <si>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</si>
  <si>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</si>
  <si>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</si>
  <si>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</si>
  <si>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</si>
  <si>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</si>
  <si>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</si>
  <si>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</si>
  <si>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</si>
  <si>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</si>
  <si>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</si>
  <si>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</si>
  <si>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</si>
  <si>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</si>
  <si>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</si>
  <si>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</si>
  <si>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</si>
  <si>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</si>
  <si>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</si>
  <si>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</si>
  <si>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</si>
  <si>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</si>
  <si>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</si>
  <si>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</si>
  <si>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</si>
  <si>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</si>
  <si>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</si>
  <si>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</si>
  <si>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</si>
  <si>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</si>
  <si>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</si>
  <si>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</si>
  <si>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</si>
  <si>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</si>
  <si>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</si>
  <si>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</si>
  <si>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</si>
  <si>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</si>
  <si>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</si>
  <si>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</si>
  <si>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</si>
  <si>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</si>
  <si>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</si>
  <si>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</si>
  <si>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</si>
  <si>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</si>
  <si>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</si>
  <si>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</si>
  <si>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</si>
  <si>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</si>
  <si>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</si>
  <si>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</si>
  <si>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</si>
  <si>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</si>
  <si>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</si>
  <si>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</si>
  <si>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</si>
  <si>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</si>
  <si>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</si>
  <si>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</si>
  <si>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</si>
  <si>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</si>
  <si>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</si>
  <si>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</si>
  <si>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</si>
  <si>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</si>
  <si>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</si>
  <si>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</si>
  <si>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</si>
  <si>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</si>
  <si>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</si>
  <si>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</si>
  <si>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</si>
  <si>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</si>
  <si>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</si>
  <si>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</si>
  <si>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</si>
  <si>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</si>
  <si>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</si>
  <si>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</si>
  <si>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</si>
  <si>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</si>
  <si>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</si>
  <si>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</si>
  <si>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</si>
  <si>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</si>
  <si>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</si>
  <si>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</si>
  <si>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</si>
  <si>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</si>
  <si>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</si>
  <si>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</si>
  <si>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</si>
  <si>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</si>
  <si>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</si>
  <si>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</si>
  <si>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</si>
  <si>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</si>
  <si>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</si>
  <si>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</si>
  <si>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</si>
  <si>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</si>
  <si>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</si>
  <si>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</si>
  <si>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</si>
  <si>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</si>
  <si>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</si>
  <si>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</si>
  <si>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</si>
  <si>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</si>
  <si>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</si>
  <si>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</si>
  <si>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</si>
  <si>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</si>
  <si>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</si>
  <si>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</si>
  <si>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</si>
  <si>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</si>
  <si>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</si>
  <si>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</si>
  <si>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</si>
  <si>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</si>
  <si>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</si>
  <si>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</si>
  <si>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</si>
  <si>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</si>
  <si>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</si>
  <si>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</si>
  <si>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</si>
  <si>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</si>
  <si>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</si>
  <si>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</si>
  <si>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</si>
  <si>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</si>
  <si>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</si>
  <si>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</si>
  <si>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</si>
  <si>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</si>
  <si>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</si>
  <si>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</si>
  <si>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</si>
  <si>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</si>
  <si>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</si>
  <si>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</si>
  <si>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</si>
  <si>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</si>
  <si>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</si>
  <si>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</si>
  <si>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</si>
  <si>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</si>
  <si>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</si>
  <si>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</si>
  <si>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</si>
  <si>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</si>
  <si>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</si>
  <si>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</si>
  <si>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</si>
  <si>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</si>
  <si>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</si>
  <si>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</si>
  <si>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</si>
  <si>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</si>
  <si>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</si>
  <si>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</si>
  <si>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</si>
  <si>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</si>
  <si>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</si>
  <si>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</si>
  <si>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</si>
  <si>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</si>
  <si>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</si>
  <si>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</si>
  <si>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</si>
  <si>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</si>
  <si>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</si>
  <si>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</si>
  <si>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</si>
  <si>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</si>
  <si>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</si>
  <si>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</si>
  <si>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</si>
  <si>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</si>
  <si>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</si>
  <si>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</si>
  <si>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</si>
  <si>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</si>
  <si>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</si>
  <si>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</si>
  <si>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</si>
  <si>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</si>
  <si>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</si>
  <si>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</si>
  <si>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</si>
  <si>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</si>
  <si>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</si>
  <si>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</si>
  <si>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</si>
  <si>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</si>
  <si>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</si>
  <si>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</si>
  <si>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</si>
  <si>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</si>
  <si>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</si>
  <si>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</si>
  <si>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</si>
  <si>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</si>
  <si>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</si>
  <si>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</si>
  <si>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</si>
  <si>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</si>
  <si>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</si>
  <si>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</si>
  <si>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</si>
  <si>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</si>
  <si>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</si>
  <si>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</si>
  <si>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</si>
  <si>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</si>
  <si>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</si>
  <si>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</si>
  <si>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</si>
  <si>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</si>
  <si>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</si>
  <si>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</si>
  <si>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</si>
  <si>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</si>
  <si>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</si>
  <si>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</si>
  <si>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</si>
  <si>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</si>
  <si>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</si>
  <si>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</si>
  <si>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</si>
  <si>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</si>
  <si>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</si>
  <si>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</si>
  <si>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</si>
  <si>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</si>
  <si>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</si>
  <si>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</si>
  <si>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</si>
  <si>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</si>
  <si>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</si>
  <si>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</si>
  <si>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</si>
  <si>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</si>
  <si>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</si>
  <si>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</si>
  <si>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</si>
  <si>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</si>
  <si>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</si>
  <si>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</si>
  <si>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</si>
  <si>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</si>
  <si>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</si>
  <si>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</si>
  <si>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</si>
  <si>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</si>
  <si>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</si>
  <si>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</si>
  <si>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</si>
  <si>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</si>
  <si>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</si>
  <si>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</si>
  <si>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</si>
  <si>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</si>
  <si>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</si>
  <si>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</si>
  <si>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</si>
  <si>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</si>
  <si>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</si>
  <si>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</si>
  <si>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</si>
  <si>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</si>
  <si>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</si>
  <si>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</si>
  <si>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</si>
  <si>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</si>
  <si>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</si>
  <si>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</si>
  <si>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</si>
  <si>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</si>
  <si>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</si>
  <si>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</si>
  <si>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</si>
  <si>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</si>
  <si>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</si>
  <si>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</si>
  <si>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</si>
  <si>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</si>
  <si>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</si>
  <si>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</si>
  <si>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</si>
  <si>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</si>
  <si>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</si>
  <si>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</si>
  <si>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</si>
  <si>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</si>
  <si>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</si>
  <si>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</si>
  <si>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</si>
  <si>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</si>
  <si>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</si>
  <si>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</si>
  <si>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</si>
  <si>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</si>
  <si>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</si>
  <si>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</si>
  <si>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</si>
  <si>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</si>
  <si>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</si>
  <si>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</si>
  <si>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</si>
  <si>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</si>
  <si>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</si>
  <si>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</si>
  <si>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</si>
  <si>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</si>
  <si>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</si>
  <si>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</si>
  <si>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</si>
  <si>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</si>
  <si>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</si>
  <si>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</si>
  <si>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</si>
  <si>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</si>
  <si>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</si>
  <si>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</si>
  <si>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</si>
  <si>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</si>
  <si>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</si>
  <si>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</si>
  <si>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</si>
  <si>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</si>
  <si>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</si>
  <si>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</si>
  <si>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</si>
  <si>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</si>
  <si>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</si>
  <si>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</si>
  <si>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</si>
  <si>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</si>
  <si>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</si>
  <si>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</si>
  <si>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</si>
  <si>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</si>
  <si>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</si>
  <si>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</si>
  <si>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</si>
  <si>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</si>
  <si>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</si>
  <si>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</si>
  <si>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</si>
  <si>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</si>
  <si>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</si>
  <si>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</si>
  <si>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</si>
  <si>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</si>
  <si>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</si>
  <si>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</si>
  <si>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</si>
  <si>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</si>
  <si>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</si>
  <si>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</si>
  <si>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</si>
  <si>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</si>
  <si>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</si>
  <si>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</si>
  <si>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</si>
  <si>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</si>
  <si>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</si>
  <si>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</si>
  <si>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</si>
  <si>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</si>
  <si>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</si>
  <si>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</si>
  <si>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</si>
  <si>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</si>
  <si>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</si>
  <si>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</si>
  <si>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</si>
  <si>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</si>
  <si>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</si>
  <si>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</si>
  <si>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</si>
  <si>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</si>
  <si>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</si>
  <si>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</si>
  <si>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</si>
  <si>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</si>
  <si>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</si>
  <si>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</si>
  <si>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</si>
  <si>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</si>
  <si>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</si>
  <si>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</si>
  <si>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</si>
  <si>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</si>
  <si>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</si>
  <si>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</si>
  <si>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</si>
  <si>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</si>
  <si>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</si>
  <si>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</si>
  <si>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</si>
  <si>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</si>
  <si>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</si>
  <si>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</si>
  <si>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</si>
  <si>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</si>
  <si>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</si>
  <si>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</si>
  <si>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</si>
  <si>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</si>
  <si>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</si>
  <si>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</si>
  <si>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</si>
  <si>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</si>
  <si>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</si>
  <si>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</si>
  <si>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</si>
  <si>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</si>
  <si>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</si>
  <si>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</si>
  <si>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</si>
  <si>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</si>
  <si>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</si>
  <si>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</si>
  <si>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</si>
  <si>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</si>
  <si>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</si>
  <si>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</si>
  <si>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</si>
  <si>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</si>
  <si>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</si>
  <si>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</si>
  <si>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</si>
  <si>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</si>
  <si>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</si>
  <si>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</si>
  <si>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</si>
  <si>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</si>
  <si>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</si>
  <si>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</si>
  <si>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</si>
  <si>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</si>
  <si>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</si>
  <si>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</si>
  <si>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</si>
  <si>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</si>
  <si>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</si>
  <si>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</si>
  <si>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</si>
  <si>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</si>
  <si>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</si>
  <si>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</si>
  <si>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</si>
  <si>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</si>
  <si>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</si>
  <si>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</si>
  <si>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</si>
  <si>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</si>
  <si>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</si>
  <si>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</si>
  <si>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</si>
  <si>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</si>
  <si>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</si>
  <si>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</si>
  <si>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</si>
  <si>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</si>
  <si>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</si>
  <si>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</si>
  <si>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</si>
  <si>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</si>
  <si>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</si>
  <si>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</si>
  <si>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</si>
  <si>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</si>
  <si>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</si>
  <si>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</si>
  <si>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</si>
  <si>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</si>
  <si>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</si>
  <si>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</si>
  <si>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</si>
  <si>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</si>
  <si>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</si>
  <si>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</si>
  <si>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</si>
  <si>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</si>
  <si>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</si>
  <si>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</si>
  <si>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</si>
  <si>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</si>
  <si>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</si>
  <si>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</si>
  <si>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</si>
  <si>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</si>
  <si>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</si>
  <si>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</si>
  <si>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</si>
  <si>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</si>
  <si>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</si>
  <si>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</si>
  <si>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</si>
  <si>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</si>
  <si>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</si>
  <si>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</si>
  <si>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</si>
  <si>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</si>
  <si>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</si>
  <si>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</si>
  <si>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</si>
  <si>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</si>
  <si>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</si>
  <si>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</si>
  <si>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</si>
  <si>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</si>
  <si>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</si>
  <si>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</si>
  <si>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</si>
  <si>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</si>
  <si>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</si>
  <si>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</si>
  <si>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</si>
  <si>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</si>
  <si>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</si>
  <si>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</si>
  <si>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</si>
  <si>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</si>
  <si>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</si>
  <si>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</si>
  <si>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</si>
  <si>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</si>
  <si>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</si>
  <si>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</si>
  <si>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</si>
  <si>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</si>
  <si>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</si>
  <si>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</si>
  <si>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</si>
  <si>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</si>
  <si>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</si>
  <si>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</si>
  <si>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</si>
  <si>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</si>
  <si>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</si>
  <si>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</si>
  <si>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</si>
  <si>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</si>
  <si>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</si>
  <si>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</si>
  <si>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</si>
  <si>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</si>
  <si>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</si>
  <si>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</si>
  <si>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</si>
  <si>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</si>
  <si>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</si>
  <si>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</si>
  <si>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</si>
  <si>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</si>
  <si>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</si>
  <si>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</si>
  <si>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</si>
  <si>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</si>
  <si>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</si>
  <si>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</si>
  <si>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</si>
  <si>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</si>
  <si>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</si>
  <si>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</si>
  <si>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</si>
  <si>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</si>
  <si>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</si>
  <si>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</si>
  <si>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</si>
  <si>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</si>
  <si>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</si>
  <si>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</si>
  <si>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</si>
  <si>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</si>
  <si>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</si>
  <si>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</si>
  <si>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</si>
  <si>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</si>
  <si>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</si>
  <si>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</si>
  <si>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</si>
  <si>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</si>
  <si>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</si>
  <si>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</si>
  <si>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</si>
  <si>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</si>
  <si>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</si>
  <si>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</si>
  <si>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</si>
  <si>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</si>
  <si>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</si>
  <si>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</si>
  <si>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</si>
  <si>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</si>
  <si>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</si>
  <si>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</si>
  <si>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</si>
  <si>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</si>
  <si>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</si>
  <si>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</si>
  <si>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</si>
  <si>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</si>
  <si>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</si>
  <si>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</si>
  <si>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</si>
  <si>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</si>
  <si>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</si>
  <si>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</si>
  <si>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</si>
  <si>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</si>
  <si>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</si>
  <si>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</si>
  <si>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</si>
  <si>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</si>
  <si>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</si>
  <si>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</si>
  <si>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</si>
  <si>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</si>
  <si>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</si>
  <si>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</si>
  <si>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</si>
  <si>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</si>
  <si>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</si>
  <si>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</si>
  <si>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</si>
  <si>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</si>
  <si>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</si>
  <si>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</si>
  <si>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</si>
  <si>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</si>
  <si>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</si>
  <si>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</si>
  <si>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</si>
  <si>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</si>
  <si>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</si>
  <si>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</si>
  <si>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</si>
  <si>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</si>
  <si>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</si>
  <si>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</si>
  <si>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</si>
  <si>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</si>
  <si>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</si>
  <si>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</si>
  <si>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</si>
  <si>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</si>
  <si>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</si>
  <si>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</si>
  <si>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</si>
  <si>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</si>
  <si>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</si>
  <si>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</si>
  <si>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</si>
  <si>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</si>
  <si>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</si>
  <si>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</si>
  <si>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</si>
  <si>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</si>
  <si>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</si>
  <si>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</si>
  <si>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</si>
  <si>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</si>
  <si>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</si>
  <si>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</si>
  <si>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</si>
  <si>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</si>
  <si>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</si>
  <si>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</si>
  <si>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</si>
  <si>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</si>
  <si>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</si>
  <si>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</si>
  <si>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</si>
  <si>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</si>
  <si>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</si>
  <si>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</si>
  <si>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</si>
  <si>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</si>
  <si>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</si>
  <si>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</si>
  <si>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</si>
  <si>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</si>
  <si>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</si>
  <si>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</si>
  <si>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</si>
  <si>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</si>
  <si>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</si>
  <si>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</si>
  <si>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</si>
  <si>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</si>
  <si>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</si>
  <si>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</si>
  <si>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</si>
  <si>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</si>
  <si>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</si>
  <si>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</si>
  <si>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</si>
  <si>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</si>
  <si>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</si>
  <si>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</si>
  <si>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</si>
  <si>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</si>
  <si>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</si>
  <si>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</si>
  <si>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</si>
  <si>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</si>
  <si>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</si>
  <si>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</si>
  <si>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</si>
  <si>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</si>
  <si>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</si>
  <si>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</si>
  <si>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</si>
  <si>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</si>
  <si>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</si>
  <si>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</si>
  <si>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</si>
  <si>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</si>
  <si>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</si>
  <si>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</si>
  <si>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</si>
  <si>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</si>
  <si>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</si>
  <si>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</si>
  <si>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</si>
  <si>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</si>
  <si>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</si>
  <si>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</si>
  <si>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</si>
  <si>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</si>
  <si>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</si>
  <si>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</si>
  <si>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</si>
  <si>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</si>
  <si>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</si>
  <si>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</si>
  <si>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</si>
  <si>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</si>
  <si>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</si>
  <si>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</si>
  <si>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</si>
  <si>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</si>
  <si>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</si>
  <si>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</si>
  <si>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</si>
  <si>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</si>
  <si>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</si>
  <si>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</si>
  <si>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</si>
  <si>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</si>
  <si>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</si>
  <si>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</si>
  <si>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</si>
  <si>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</si>
  <si>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</si>
  <si>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</si>
  <si>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</si>
  <si>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</si>
  <si>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</si>
  <si>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</si>
  <si>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</si>
  <si>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</si>
  <si>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</si>
  <si>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</si>
  <si>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</si>
  <si>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</si>
  <si>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</si>
  <si>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</si>
  <si>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</si>
  <si>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</si>
  <si>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</si>
  <si>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</si>
  <si>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</si>
  <si>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</si>
  <si>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</si>
  <si>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</si>
  <si>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</si>
  <si>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</si>
  <si>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</si>
  <si>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</si>
  <si>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</si>
  <si>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</si>
  <si>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</si>
  <si>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</si>
  <si>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</si>
  <si>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</si>
  <si>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</si>
  <si>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</si>
  <si>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</si>
  <si>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</si>
  <si>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</si>
  <si>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</si>
  <si>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</si>
  <si>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</si>
  <si>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</si>
  <si>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</si>
  <si>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</si>
  <si>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</si>
  <si>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</si>
  <si>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</si>
  <si>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</si>
  <si>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</si>
  <si>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</si>
  <si>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</si>
  <si>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</si>
  <si>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</si>
  <si>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</si>
  <si>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</si>
  <si>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</si>
  <si>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</si>
  <si>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</si>
  <si>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</si>
  <si>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</si>
  <si>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</si>
  <si>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</si>
  <si>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</si>
  <si>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</si>
  <si>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</si>
  <si>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</si>
  <si>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</si>
  <si>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</si>
  <si>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</si>
  <si>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</si>
  <si>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</si>
  <si>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</si>
  <si>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</si>
  <si>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</si>
  <si>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</si>
  <si>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</si>
  <si>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</si>
  <si>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</si>
  <si>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</si>
  <si>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</si>
  <si>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</si>
  <si>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</si>
  <si>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</si>
  <si>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</si>
  <si>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</si>
  <si>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</si>
  <si>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</si>
  <si>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</si>
  <si>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</si>
  <si>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</si>
  <si>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</si>
  <si>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</si>
  <si>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</si>
  <si>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</si>
  <si>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</si>
  <si>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</si>
  <si>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</si>
  <si>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</si>
  <si>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</si>
  <si>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</si>
  <si>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</si>
  <si>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</si>
  <si>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</si>
  <si>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</si>
  <si>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</si>
  <si>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</si>
  <si>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</si>
  <si>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</si>
  <si>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</si>
  <si>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</si>
  <si>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</si>
  <si>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</si>
  <si>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</si>
  <si>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</si>
  <si>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</si>
  <si>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</si>
  <si>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</si>
  <si>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</si>
  <si>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</si>
  <si>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</si>
  <si>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</si>
  <si>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</si>
  <si>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</si>
  <si>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</si>
  <si>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</si>
  <si>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</si>
  <si>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</si>
  <si>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</si>
  <si>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</si>
  <si>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</si>
  <si>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</si>
  <si>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</si>
  <si>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</si>
  <si>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</si>
  <si>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</si>
  <si>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</si>
  <si>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</si>
  <si>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</si>
  <si>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</si>
  <si>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</si>
  <si>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</si>
  <si>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</si>
  <si>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</si>
  <si>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</si>
  <si>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</si>
  <si>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</si>
  <si>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</si>
  <si>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</si>
  <si>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</si>
  <si>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</si>
  <si>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</si>
  <si>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</si>
  <si>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</si>
  <si>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</si>
  <si>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</si>
  <si>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</si>
  <si>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</si>
  <si>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</si>
  <si>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</si>
  <si>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</si>
  <si>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</si>
  <si>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</si>
  <si>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</si>
  <si>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</si>
  <si>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</si>
  <si>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</si>
  <si>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</si>
  <si>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</si>
  <si>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</si>
  <si>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</si>
  <si>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</si>
  <si>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</si>
  <si>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</si>
  <si>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</si>
  <si>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</si>
  <si>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</si>
  <si>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</si>
  <si>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</si>
  <si>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</si>
  <si>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</si>
  <si>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</si>
  <si>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</si>
  <si>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</si>
  <si>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</si>
  <si>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</si>
  <si>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</si>
  <si>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</si>
  <si>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</si>
  <si>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</si>
  <si>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</si>
  <si>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</si>
  <si>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</si>
  <si>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</si>
  <si>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</si>
  <si>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</si>
  <si>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</si>
  <si>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</si>
  <si>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</si>
  <si>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</si>
  <si>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</si>
  <si>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</si>
  <si>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</si>
  <si>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</si>
  <si>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</si>
  <si>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</si>
  <si>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</si>
  <si>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</si>
  <si>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</si>
  <si>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</si>
  <si>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</si>
  <si>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</si>
  <si>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</si>
  <si>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</si>
  <si>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</si>
  <si>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</si>
  <si>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</si>
  <si>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</si>
  <si>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</si>
  <si>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</si>
  <si>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</si>
  <si>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</si>
  <si>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</si>
  <si>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</si>
  <si>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</si>
  <si>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</si>
  <si>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</si>
  <si>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</si>
  <si>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</si>
  <si>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</si>
  <si>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</si>
  <si>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</si>
  <si>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</si>
  <si>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</si>
  <si>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</si>
  <si>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</si>
  <si>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</si>
  <si>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</si>
  <si>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</si>
  <si>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</si>
  <si>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</si>
  <si>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</si>
  <si>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</si>
  <si>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</si>
  <si>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</si>
  <si>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</si>
  <si>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</si>
  <si>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</si>
  <si>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</si>
  <si>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</si>
  <si>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</si>
  <si>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</si>
  <si>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</si>
  <si>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</si>
  <si>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</si>
  <si>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</si>
  <si>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</si>
  <si>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</si>
  <si>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</si>
  <si>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</si>
  <si>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</si>
  <si>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</si>
  <si>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</si>
  <si>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</si>
  <si>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</si>
  <si>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</si>
  <si>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</si>
  <si>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</si>
  <si>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</si>
  <si>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</si>
  <si>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</si>
  <si>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</si>
  <si>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</si>
  <si>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</si>
  <si>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</si>
  <si>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</si>
  <si>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</si>
  <si>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</si>
  <si>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</si>
  <si>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</si>
  <si>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</si>
  <si>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</si>
  <si>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</si>
  <si>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</si>
  <si>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</si>
  <si>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</si>
  <si>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</si>
  <si>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</si>
  <si>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</si>
  <si>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</si>
  <si>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</si>
  <si>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</si>
  <si>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</si>
  <si>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</si>
  <si>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</si>
  <si>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</si>
  <si>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</si>
  <si>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</si>
  <si>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</si>
  <si>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</si>
  <si>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</si>
  <si>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</si>
  <si>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</si>
  <si>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</si>
  <si>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</si>
  <si>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</si>
  <si>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</si>
  <si>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</si>
  <si>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</si>
  <si>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</si>
  <si>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</si>
  <si>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</si>
  <si>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</si>
  <si>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</si>
  <si>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</si>
  <si>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</si>
  <si>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</si>
  <si>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</si>
  <si>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</si>
  <si>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</si>
  <si>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</si>
  <si>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</si>
  <si>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</si>
  <si>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</si>
  <si>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</si>
  <si>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</si>
  <si>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</si>
  <si>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</si>
  <si>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</si>
  <si>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</si>
  <si>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</si>
  <si>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</si>
  <si>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</si>
  <si>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</si>
  <si>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</si>
  <si>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</si>
  <si>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</si>
  <si>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</si>
  <si>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</si>
  <si>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</si>
  <si>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</si>
  <si>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</si>
  <si>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</si>
  <si>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</si>
  <si>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</si>
  <si>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</si>
  <si>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</si>
  <si>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</si>
  <si>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</si>
  <si>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</si>
  <si>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</si>
  <si>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</si>
  <si>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</si>
  <si>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</si>
  <si>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</si>
  <si>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</si>
  <si>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</si>
  <si>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</si>
  <si>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</si>
  <si>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</si>
  <si>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</si>
  <si>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</si>
  <si>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</si>
  <si>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</si>
  <si>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</si>
  <si>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</si>
  <si>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</si>
  <si>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</si>
  <si>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</si>
  <si>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</si>
  <si>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</si>
  <si>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</si>
  <si>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</si>
  <si>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</si>
  <si>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</si>
  <si>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</si>
  <si>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</si>
  <si>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</si>
  <si>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</si>
  <si>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</si>
  <si>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</si>
  <si>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</si>
  <si>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</si>
  <si>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</si>
  <si>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</si>
  <si>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</si>
  <si>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</si>
  <si>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</si>
  <si>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</si>
  <si>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</si>
  <si>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</si>
  <si>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</si>
  <si>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</si>
  <si>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</si>
  <si>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</si>
  <si>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</si>
  <si>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</si>
  <si>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</si>
  <si>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</si>
  <si>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</si>
  <si>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</si>
  <si>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</si>
  <si>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</si>
  <si>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</si>
  <si>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</si>
  <si>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</si>
  <si>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</si>
  <si>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</si>
  <si>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</si>
  <si>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</si>
  <si>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</si>
  <si>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</si>
  <si>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</si>
  <si>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</si>
  <si>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</si>
  <si>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</si>
  <si>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</si>
  <si>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</si>
  <si>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</si>
  <si>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</si>
  <si>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</si>
  <si>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</si>
  <si>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</si>
  <si>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</si>
  <si>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</si>
  <si>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</si>
  <si>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</si>
  <si>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</si>
  <si>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</si>
  <si>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</si>
  <si>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</si>
  <si>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</si>
  <si>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</si>
  <si>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</si>
  <si>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</si>
  <si>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</si>
  <si>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</si>
  <si>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</si>
  <si>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</si>
  <si>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</si>
  <si>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</si>
  <si>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</si>
  <si>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</si>
  <si>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</si>
  <si>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</si>
  <si>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</si>
  <si>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</si>
  <si>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</si>
  <si>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</si>
  <si>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</si>
  <si>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</si>
  <si>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</si>
  <si>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</si>
  <si>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</si>
  <si>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</si>
  <si>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</si>
  <si>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</si>
  <si>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</si>
  <si>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</si>
  <si>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</si>
  <si>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</si>
  <si>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</si>
  <si>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</si>
  <si>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</si>
  <si>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</si>
  <si>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</si>
  <si>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</si>
  <si>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</si>
  <si>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</si>
  <si>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</si>
  <si>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</si>
  <si>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</si>
  <si>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</si>
  <si>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</si>
  <si>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</si>
  <si>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</si>
  <si>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</si>
  <si>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</si>
  <si>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</si>
  <si>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</si>
  <si>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</si>
  <si>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</si>
  <si>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</si>
  <si>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</si>
  <si>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</si>
  <si>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</si>
  <si>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</si>
  <si>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</si>
  <si>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</si>
  <si>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</si>
  <si>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</si>
  <si>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</si>
  <si>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</si>
  <si>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</si>
  <si>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</si>
  <si>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</si>
  <si>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</si>
  <si>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</si>
  <si>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</si>
  <si>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</si>
  <si>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</si>
  <si>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</si>
  <si>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</si>
  <si>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</si>
  <si>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</si>
  <si>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</si>
  <si>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</si>
  <si>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</si>
  <si>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</si>
  <si>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</si>
  <si>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</si>
  <si>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</si>
  <si>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</si>
  <si>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</si>
  <si>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</si>
  <si>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</si>
  <si>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</si>
  <si>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</si>
  <si>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</si>
  <si>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</si>
  <si>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</si>
  <si>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</si>
  <si>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</si>
  <si>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</si>
  <si>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</si>
  <si>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</si>
  <si>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</si>
  <si>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</si>
  <si>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</si>
  <si>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</si>
  <si>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</si>
  <si>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</si>
  <si>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</si>
  <si>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</si>
  <si>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</si>
  <si>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</si>
  <si>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</si>
  <si>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</si>
  <si>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</si>
  <si>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</si>
  <si>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</si>
  <si>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</si>
  <si>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</si>
  <si>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</si>
  <si>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</si>
  <si>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</si>
  <si>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</si>
  <si>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</si>
  <si>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</si>
  <si>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</si>
  <si>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</si>
  <si>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</si>
  <si>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</si>
  <si>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</si>
  <si>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</si>
  <si>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</si>
  <si>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</si>
  <si>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</si>
  <si>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</si>
  <si>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</si>
  <si>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</si>
  <si>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</si>
  <si>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</si>
  <si>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</si>
  <si>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</si>
  <si>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</si>
  <si>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</si>
  <si>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</si>
  <si>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</si>
  <si>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</si>
  <si>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</si>
  <si>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</si>
  <si>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</si>
  <si>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</si>
  <si>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</si>
  <si>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</si>
  <si>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</si>
  <si>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</si>
  <si>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</si>
  <si>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</si>
  <si>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</si>
  <si>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</si>
  <si>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</si>
  <si>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</si>
  <si>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</si>
  <si>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</si>
  <si>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</si>
  <si>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</si>
  <si>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</si>
  <si>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</si>
  <si>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</si>
  <si>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</si>
  <si>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</si>
  <si>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</si>
  <si>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</si>
  <si>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</si>
  <si>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</si>
  <si>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</si>
  <si>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</si>
  <si>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</si>
  <si>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</si>
  <si>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</si>
  <si>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</si>
  <si>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</si>
  <si>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</si>
  <si>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</si>
  <si>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</si>
  <si>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</si>
  <si>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</si>
  <si>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</si>
  <si>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</si>
  <si>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</si>
  <si>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</si>
  <si>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</si>
  <si>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</si>
  <si>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</si>
  <si>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</si>
  <si>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</si>
  <si>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</si>
  <si>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</si>
  <si>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</si>
  <si>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</si>
  <si>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</si>
  <si>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</si>
  <si>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</si>
  <si>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</si>
  <si>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</si>
  <si>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</si>
  <si>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</si>
  <si>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</si>
  <si>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</si>
  <si>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</si>
  <si>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</si>
  <si>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</si>
  <si>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</si>
  <si>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</si>
  <si>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</si>
  <si>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</si>
  <si>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</si>
  <si>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</si>
  <si>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</si>
  <si>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</si>
  <si>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</si>
  <si>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</si>
  <si>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</si>
  <si>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</si>
  <si>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</si>
  <si>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</si>
  <si>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</si>
  <si>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</si>
  <si>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</si>
  <si>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</si>
  <si>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</si>
  <si>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</si>
  <si>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</si>
  <si>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</si>
  <si>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</si>
  <si>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</si>
  <si>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</si>
  <si>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</si>
  <si>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</si>
  <si>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</si>
  <si>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</si>
  <si>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</si>
  <si>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</si>
  <si>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</si>
  <si>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</si>
  <si>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</si>
  <si>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</si>
  <si>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</si>
  <si>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</si>
  <si>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</si>
  <si>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</si>
  <si>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</si>
  <si>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</si>
  <si>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</si>
  <si>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</si>
  <si>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</si>
  <si>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</si>
  <si>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</si>
  <si>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</si>
  <si>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</si>
  <si>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</si>
  <si>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</si>
  <si>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</si>
  <si>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</si>
  <si>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</si>
  <si>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</si>
  <si>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</si>
  <si>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</si>
  <si>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</si>
  <si>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</si>
  <si>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</si>
  <si>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</si>
  <si>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</si>
  <si>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</si>
  <si>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</si>
  <si>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</si>
  <si>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</si>
  <si>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</si>
  <si>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</si>
  <si>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</si>
  <si>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</si>
  <si>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</si>
  <si>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</si>
  <si>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</si>
  <si>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</si>
  <si>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</si>
  <si>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</si>
  <si>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</si>
  <si>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</si>
  <si>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</si>
  <si>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</si>
  <si>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</si>
  <si>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</si>
  <si>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</si>
  <si>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</si>
  <si>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</si>
  <si>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</si>
  <si>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</si>
  <si>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</si>
  <si>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</si>
  <si>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</si>
  <si>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</si>
  <si>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</si>
  <si>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</si>
  <si>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</si>
  <si>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</si>
  <si>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</si>
  <si>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</si>
  <si>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</si>
  <si>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</si>
  <si>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</si>
  <si>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</si>
  <si>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</si>
  <si>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</si>
  <si>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</si>
  <si>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</si>
  <si>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</si>
  <si>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</si>
  <si>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</si>
  <si>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</si>
  <si>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</si>
  <si>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</si>
  <si>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</si>
  <si>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</si>
  <si>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</si>
  <si>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</si>
  <si>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</si>
  <si>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</si>
  <si>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</si>
  <si>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</si>
  <si>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</si>
  <si>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</si>
  <si>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</si>
  <si>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</si>
  <si>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</si>
  <si>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</si>
  <si>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</si>
  <si>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</si>
  <si>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</si>
  <si>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</si>
  <si>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</si>
  <si>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</si>
  <si>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</si>
  <si>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</si>
  <si>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</si>
  <si>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</si>
  <si>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</si>
  <si>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</si>
  <si>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</si>
  <si>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</si>
  <si>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</si>
  <si>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</si>
  <si>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</si>
  <si>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</si>
  <si>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</si>
  <si>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</si>
  <si>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</si>
  <si>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</si>
  <si>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</si>
  <si>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</si>
  <si>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</si>
  <si>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</si>
  <si>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</si>
  <si>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</si>
  <si>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</si>
  <si>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</si>
  <si>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</si>
  <si>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</si>
  <si>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</si>
  <si>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</si>
  <si>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</si>
  <si>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</si>
  <si>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</si>
  <si>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</si>
  <si>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</si>
  <si>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</si>
  <si>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</si>
  <si>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</si>
  <si>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</si>
  <si>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</si>
  <si>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</si>
  <si>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</si>
  <si>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</si>
  <si>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</si>
  <si>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</si>
  <si>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</si>
  <si>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</si>
  <si>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</si>
  <si>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</si>
  <si>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</si>
  <si>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</si>
  <si>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</si>
  <si>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</si>
  <si>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</si>
  <si>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</si>
  <si>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</si>
  <si>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</si>
  <si>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</si>
  <si>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</si>
  <si>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</si>
  <si>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</si>
  <si>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</si>
  <si>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</si>
  <si>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</si>
  <si>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</si>
  <si>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</si>
  <si>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</si>
  <si>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</si>
  <si>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</si>
  <si>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</si>
  <si>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</si>
  <si>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</si>
  <si>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</si>
  <si>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</si>
  <si>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</si>
  <si>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</si>
  <si>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</si>
  <si>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</si>
  <si>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</si>
  <si>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</si>
  <si>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</si>
  <si>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</si>
  <si>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</si>
  <si>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</si>
  <si>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</si>
  <si>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</si>
  <si>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</si>
  <si>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</si>
  <si>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</si>
  <si>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</si>
  <si>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</si>
  <si>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</si>
  <si>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</si>
  <si>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</si>
  <si>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</si>
  <si>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</si>
  <si>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</si>
  <si>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</si>
  <si>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</si>
  <si>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</si>
  <si>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</si>
  <si>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</si>
  <si>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</si>
  <si>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</si>
  <si>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</si>
  <si>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</si>
  <si>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</si>
  <si>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</si>
  <si>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</si>
  <si>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</si>
  <si>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</si>
  <si>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</si>
  <si>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</si>
  <si>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</si>
  <si>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</si>
  <si>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</si>
  <si>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</si>
  <si>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</si>
  <si>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</si>
  <si>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</si>
  <si>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</si>
  <si>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</si>
  <si>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</si>
  <si>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</si>
  <si>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</si>
  <si>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</si>
  <si>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</si>
  <si>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</si>
  <si>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</si>
  <si>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</si>
  <si>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</si>
  <si>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</si>
  <si>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</si>
  <si>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</si>
  <si>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</si>
  <si>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</si>
  <si>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</si>
  <si>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</si>
  <si>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</si>
  <si>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</si>
  <si>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</si>
  <si>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</si>
  <si>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</si>
  <si>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</si>
  <si>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</si>
  <si>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</si>
  <si>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</si>
  <si>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</si>
  <si>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</si>
  <si>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</si>
  <si>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</si>
  <si>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</si>
  <si>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</si>
  <si>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</si>
  <si>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</si>
  <si>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</si>
  <si>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</si>
  <si>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</si>
  <si>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</si>
  <si>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</si>
  <si>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</si>
  <si>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</si>
  <si>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</si>
  <si>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</si>
  <si>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</si>
  <si>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</si>
  <si>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</si>
  <si>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</si>
  <si>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</si>
  <si>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</si>
  <si>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</si>
  <si>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</si>
  <si>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</si>
  <si>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</si>
  <si>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</si>
  <si>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</si>
  <si>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</si>
  <si>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</si>
  <si>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</si>
  <si>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</si>
  <si>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</si>
  <si>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</si>
  <si>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</si>
  <si>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</si>
  <si>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</si>
  <si>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</si>
  <si>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</si>
  <si>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</si>
  <si>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</si>
  <si>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</si>
  <si>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</si>
  <si>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</si>
  <si>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</si>
  <si>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</si>
  <si>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</si>
  <si>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</si>
  <si>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</si>
  <si>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</si>
  <si>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</si>
  <si>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</si>
  <si>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</si>
  <si>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</si>
  <si>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</si>
  <si>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</si>
  <si>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</si>
  <si>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</si>
  <si>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</si>
  <si>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</si>
  <si>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</si>
  <si>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</si>
  <si>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</si>
  <si>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</si>
  <si>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</si>
  <si>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</si>
  <si>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</si>
  <si>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</si>
  <si>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</si>
  <si>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</si>
  <si>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</si>
  <si>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</si>
  <si>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</si>
  <si>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</si>
  <si>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</si>
  <si>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</si>
  <si>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</si>
  <si>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</si>
  <si>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</si>
  <si>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</si>
  <si>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</si>
  <si>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</si>
  <si>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</si>
  <si>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</si>
  <si>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</si>
  <si>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</si>
  <si>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</si>
  <si>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</si>
  <si>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</si>
  <si>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</si>
  <si>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</si>
  <si>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</si>
  <si>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</si>
  <si>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</si>
  <si>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</si>
  <si>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</si>
  <si>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</si>
  <si>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</si>
  <si>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</si>
  <si>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</si>
  <si>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</si>
  <si>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</si>
  <si>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</si>
  <si>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</si>
  <si>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</si>
  <si>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</si>
  <si>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</si>
  <si>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</si>
  <si>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</si>
  <si>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</si>
  <si>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</si>
  <si>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</si>
  <si>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</si>
  <si>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</si>
  <si>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</si>
  <si>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</si>
  <si>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</si>
  <si>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</si>
  <si>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</si>
  <si>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</si>
  <si>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</si>
  <si>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</si>
  <si>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</si>
  <si>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</si>
  <si>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</si>
  <si>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</si>
  <si>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</si>
  <si>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</si>
  <si>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</si>
  <si>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</si>
  <si>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</si>
  <si>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</si>
  <si>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</si>
  <si>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</si>
  <si>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</si>
  <si>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</si>
  <si>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</si>
  <si>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</si>
  <si>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</si>
  <si>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</si>
  <si>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</si>
  <si>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</si>
  <si>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</si>
  <si>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</si>
  <si>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</si>
  <si>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</si>
  <si>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</si>
  <si>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</si>
  <si>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</si>
  <si>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</si>
  <si>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</si>
  <si>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</si>
  <si>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</si>
  <si>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</si>
  <si>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</si>
  <si>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</si>
  <si>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</si>
  <si>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</si>
  <si>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</si>
  <si>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</si>
  <si>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</si>
  <si>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</si>
  <si>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</si>
  <si>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</si>
  <si>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</si>
  <si>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</si>
  <si>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</si>
  <si>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</si>
  <si>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</si>
  <si>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</si>
  <si>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</si>
  <si>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</si>
  <si>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</si>
  <si>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</si>
  <si>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</si>
  <si>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</si>
  <si>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</si>
  <si>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</si>
  <si>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</si>
  <si>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</si>
  <si>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</si>
  <si>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</si>
  <si>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</si>
  <si>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</si>
  <si>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</si>
  <si>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</si>
  <si>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</si>
  <si>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</si>
  <si>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</si>
  <si>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</si>
  <si>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</si>
  <si>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</si>
  <si>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</si>
  <si>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</si>
  <si>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</si>
  <si>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</si>
  <si>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</si>
  <si>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</si>
  <si>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</si>
  <si>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</si>
  <si>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</si>
  <si>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</si>
  <si>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</si>
  <si>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</si>
  <si>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</si>
  <si>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</si>
  <si>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</si>
  <si>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</si>
  <si>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</si>
  <si>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</si>
  <si>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</si>
  <si>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</si>
  <si>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</si>
  <si>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</si>
  <si>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</si>
  <si>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</si>
  <si>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</si>
  <si>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</si>
  <si>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</si>
  <si>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</si>
  <si>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</si>
  <si>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</si>
  <si>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</si>
  <si>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</si>
  <si>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</si>
  <si>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</si>
  <si>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</si>
  <si>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</si>
  <si>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</si>
  <si>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</si>
  <si>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</si>
  <si>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</si>
  <si>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</si>
  <si>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</si>
  <si>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</si>
  <si>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</si>
  <si>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</si>
  <si>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</si>
  <si>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</si>
  <si>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</si>
  <si>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</si>
  <si>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</si>
  <si>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</si>
  <si>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</si>
  <si>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</si>
  <si>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</si>
  <si>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</si>
  <si>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</si>
  <si>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</si>
  <si>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</si>
  <si>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</si>
  <si>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</si>
  <si>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</si>
  <si>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</si>
  <si>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</si>
  <si>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</si>
  <si>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</si>
  <si>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</si>
  <si>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</si>
  <si>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</si>
  <si>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</si>
  <si>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</si>
  <si>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</si>
  <si>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</si>
  <si>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</si>
  <si>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</si>
  <si>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</si>
  <si>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</si>
  <si>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</si>
  <si>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</si>
  <si>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</si>
  <si>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</si>
  <si>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</si>
  <si>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</si>
  <si>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</si>
  <si>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</si>
  <si>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</si>
  <si>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</si>
  <si>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</si>
  <si>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</si>
  <si>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</si>
  <si>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</si>
  <si>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</si>
  <si>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</si>
  <si>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</si>
  <si>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</si>
  <si>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</si>
  <si>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</si>
  <si>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</si>
  <si>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</si>
  <si>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</si>
  <si>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</si>
  <si>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</si>
  <si>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</si>
  <si>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</si>
  <si>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</si>
  <si>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</si>
  <si>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</si>
  <si>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</si>
  <si>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</si>
  <si>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</si>
  <si>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</si>
  <si>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</si>
  <si>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</si>
  <si>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</si>
  <si>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</si>
  <si>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</si>
  <si>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</si>
  <si>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</si>
  <si>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</si>
  <si>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</si>
  <si>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</si>
  <si>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</si>
  <si>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</si>
  <si>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</si>
  <si>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</si>
  <si>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</si>
  <si>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</si>
  <si>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</si>
  <si>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</si>
  <si>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</si>
  <si>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</si>
  <si>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</si>
  <si>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</si>
  <si>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</si>
  <si>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</si>
  <si>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</si>
  <si>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</si>
  <si>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</si>
  <si>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</si>
  <si>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</si>
  <si>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</si>
  <si>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</si>
  <si>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</si>
  <si>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</si>
  <si>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</si>
  <si>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</si>
  <si>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</si>
  <si>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</si>
  <si>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</si>
  <si>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</si>
  <si>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</si>
  <si>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</si>
  <si>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</si>
  <si>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</si>
  <si>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</si>
  <si>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</si>
  <si>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</si>
  <si>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</si>
  <si>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</si>
  <si>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</si>
  <si>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</si>
  <si>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</si>
  <si>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</si>
  <si>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</si>
  <si>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</si>
  <si>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</si>
  <si>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</si>
  <si>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</si>
  <si>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</si>
  <si>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</si>
  <si>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</si>
  <si>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</si>
  <si>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</si>
  <si>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</si>
  <si>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</si>
  <si>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</si>
  <si>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</si>
  <si>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</si>
  <si>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</si>
  <si>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</si>
  <si>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</si>
  <si>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</si>
  <si>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</si>
  <si>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</si>
  <si>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</si>
  <si>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</si>
  <si>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</si>
  <si>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</si>
  <si>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</si>
  <si>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</si>
  <si>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</si>
  <si>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</si>
  <si>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</si>
  <si>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</si>
  <si>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</si>
  <si>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</si>
  <si>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</si>
  <si>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</si>
  <si>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</si>
  <si>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</si>
  <si>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</si>
  <si>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</si>
  <si>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</si>
  <si>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</si>
  <si>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</si>
  <si>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</si>
  <si>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</si>
  <si>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</si>
  <si>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</si>
  <si>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</si>
  <si>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</si>
  <si>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</si>
  <si>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</si>
  <si>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</si>
  <si>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</si>
  <si>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</si>
  <si>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</si>
  <si>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</si>
  <si>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</si>
  <si>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</si>
  <si>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</si>
  <si>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</si>
  <si>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</si>
  <si>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</si>
  <si>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</si>
  <si>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</si>
  <si>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</si>
  <si>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</si>
  <si>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</si>
  <si>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</si>
  <si>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</si>
  <si>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</si>
  <si>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</si>
  <si>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</si>
  <si>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</si>
  <si>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</si>
  <si>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</si>
  <si>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</si>
  <si>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</si>
  <si>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</si>
  <si>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</si>
  <si>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</si>
  <si>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</si>
  <si>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</si>
  <si>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</si>
  <si>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</si>
  <si>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</si>
  <si>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</si>
  <si>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</si>
  <si>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</si>
  <si>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</si>
  <si>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</si>
  <si>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</si>
  <si>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</si>
  <si>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</si>
  <si>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</si>
  <si>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</si>
  <si>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</si>
  <si>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</si>
  <si>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</si>
  <si>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</si>
  <si>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</si>
  <si>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</si>
  <si>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</si>
  <si>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</si>
  <si>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</si>
  <si>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</si>
  <si>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</si>
  <si>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</si>
  <si>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</si>
  <si>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</si>
  <si>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</si>
  <si>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</si>
  <si>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</si>
  <si>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</si>
  <si>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</si>
  <si>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</si>
  <si>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</si>
  <si>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</si>
  <si>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</si>
  <si>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</si>
  <si>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</si>
  <si>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</si>
  <si>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</si>
  <si>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</si>
  <si>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</si>
  <si>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</si>
  <si>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</si>
  <si>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</si>
  <si>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</si>
  <si>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</si>
  <si>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</si>
  <si>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</si>
  <si>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</si>
  <si>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</si>
  <si>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</si>
  <si>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</si>
  <si>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</si>
  <si>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</si>
  <si>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</si>
  <si>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</si>
  <si>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</si>
  <si>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</si>
  <si>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</si>
  <si>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</si>
  <si>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</si>
  <si>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</si>
  <si>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</si>
  <si>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</si>
  <si>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</si>
  <si>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</si>
  <si>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</si>
  <si>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</si>
  <si>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</si>
  <si>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</si>
  <si>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</si>
  <si>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</si>
  <si>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</si>
  <si>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</si>
  <si>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</si>
  <si>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</si>
  <si>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</si>
  <si>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</si>
  <si>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</si>
  <si>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</si>
  <si>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</si>
  <si>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</si>
  <si>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</si>
  <si>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</si>
  <si>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</si>
  <si>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</si>
  <si>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</si>
  <si>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</si>
  <si>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</si>
  <si>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</si>
  <si>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</si>
  <si>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</si>
  <si>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</si>
  <si>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</si>
  <si>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</si>
  <si>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</si>
  <si>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</si>
  <si>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</si>
  <si>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</si>
  <si>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</si>
  <si>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</si>
  <si>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</si>
  <si>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</si>
  <si>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</si>
  <si>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</si>
  <si>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</si>
  <si>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</si>
  <si>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</si>
  <si>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</si>
  <si>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</si>
  <si>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</si>
  <si>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</si>
  <si>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</si>
  <si>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</si>
  <si>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</si>
  <si>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</si>
  <si>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</si>
  <si>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</si>
  <si>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</si>
  <si>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</si>
  <si>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</si>
  <si>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</si>
  <si>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</si>
  <si>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</si>
  <si>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</si>
  <si>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</si>
  <si>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</si>
  <si>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</si>
  <si>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</si>
  <si>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</si>
  <si>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</si>
  <si>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</si>
  <si>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</si>
  <si>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</si>
  <si>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</si>
  <si>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</si>
  <si>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</si>
  <si>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</si>
  <si>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</si>
  <si>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</si>
  <si>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</si>
  <si>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</si>
  <si>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</si>
  <si>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</si>
  <si>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</si>
  <si>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</si>
  <si>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</si>
  <si>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</si>
  <si>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</si>
  <si>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</si>
  <si>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</si>
  <si>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</si>
  <si>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</si>
  <si>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</si>
  <si>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</si>
  <si>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</si>
  <si>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</si>
  <si>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</si>
  <si>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</si>
  <si>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</si>
  <si>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</si>
  <si>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</si>
  <si>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</si>
  <si>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</si>
  <si>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</si>
  <si>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</si>
  <si>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</si>
  <si>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</si>
  <si>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</si>
  <si>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</si>
  <si>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</si>
  <si>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</si>
  <si>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</si>
  <si>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</si>
  <si>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</si>
  <si>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</si>
  <si>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</si>
  <si>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</si>
  <si>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</si>
  <si>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</si>
  <si>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</si>
  <si>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</si>
  <si>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</si>
  <si>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</si>
  <si>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</si>
  <si>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</si>
  <si>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</si>
  <si>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</si>
  <si>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</si>
  <si>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</si>
  <si>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</si>
  <si>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</si>
  <si>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</si>
  <si>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</si>
  <si>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</si>
  <si>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</si>
  <si>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</si>
  <si>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</si>
  <si>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</si>
  <si>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</si>
  <si>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</si>
  <si>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</si>
  <si>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</si>
  <si>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</si>
  <si>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</si>
  <si>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</si>
  <si>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</si>
  <si>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</si>
  <si>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</si>
  <si>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</si>
  <si>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</si>
  <si>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</si>
  <si>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</si>
  <si>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</si>
  <si>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</si>
  <si>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</si>
  <si>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</si>
  <si>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</si>
  <si>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</si>
  <si>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</si>
  <si>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</si>
  <si>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</si>
  <si>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</si>
  <si>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</si>
  <si>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</si>
  <si>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</si>
  <si>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</si>
  <si>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</si>
  <si>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</si>
  <si>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</si>
  <si>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</si>
  <si>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</si>
  <si>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</si>
  <si>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</si>
  <si>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</si>
  <si>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</si>
  <si>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</si>
  <si>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</si>
  <si>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</si>
  <si>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</si>
  <si>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</si>
  <si>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</si>
  <si>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</si>
  <si>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</si>
  <si>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</si>
  <si>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</si>
  <si>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</si>
  <si>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</si>
  <si>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</si>
  <si>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</si>
  <si>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</si>
  <si>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</si>
  <si>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</si>
  <si>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</si>
  <si>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</si>
  <si>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</si>
  <si>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</si>
  <si>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</si>
  <si>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</si>
  <si>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</si>
  <si>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</si>
  <si>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</si>
  <si>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</si>
  <si>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</si>
  <si>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</si>
  <si>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</si>
  <si>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</si>
  <si>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</si>
  <si>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</si>
  <si>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</si>
  <si>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</si>
  <si>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</si>
  <si>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</si>
  <si>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</si>
  <si>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</si>
  <si>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</si>
  <si>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</si>
  <si>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</si>
  <si>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</si>
  <si>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</si>
  <si>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</si>
  <si>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</si>
  <si>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</si>
  <si>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</si>
  <si>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</si>
  <si>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</si>
  <si>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</si>
  <si>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</si>
  <si>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</si>
  <si>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</si>
  <si>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</si>
  <si>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</si>
  <si>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</si>
  <si>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</si>
  <si>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</si>
  <si>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</si>
  <si>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</si>
  <si>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</si>
  <si>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</si>
  <si>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</si>
  <si>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</si>
  <si>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</si>
  <si>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</si>
  <si>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</si>
  <si>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</si>
  <si>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</si>
  <si>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</si>
  <si>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</si>
  <si>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</si>
  <si>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</si>
  <si>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</si>
  <si>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</si>
  <si>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</si>
  <si>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</si>
  <si>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</si>
  <si>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</si>
  <si>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</si>
  <si>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</si>
  <si>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</si>
  <si>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</si>
  <si>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</si>
  <si>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</si>
  <si>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</si>
  <si>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</si>
  <si>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</si>
  <si>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</si>
  <si>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</si>
  <si>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</si>
  <si>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</si>
  <si>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</si>
  <si>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</si>
  <si>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</si>
  <si>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</si>
  <si>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</si>
  <si>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</si>
  <si>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</si>
  <si>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</si>
  <si>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</si>
  <si>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</si>
  <si>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</si>
  <si>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</si>
  <si>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</si>
  <si>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</si>
  <si>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</si>
  <si>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</si>
  <si>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</si>
  <si>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</si>
  <si>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</si>
  <si>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</si>
  <si>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</si>
  <si>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</si>
  <si>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</si>
  <si>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</si>
  <si>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</si>
  <si>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</si>
  <si>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</si>
  <si>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</si>
  <si>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</si>
  <si>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</si>
  <si>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</si>
  <si>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</si>
  <si>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</si>
  <si>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</si>
  <si>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</si>
  <si>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</si>
  <si>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</si>
  <si>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</si>
  <si>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</si>
  <si>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</si>
  <si>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</si>
  <si>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</si>
  <si>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</si>
  <si>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</si>
  <si>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</si>
  <si>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</si>
  <si>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</si>
  <si>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</si>
  <si>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</si>
  <si>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</si>
  <si>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</si>
  <si>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</si>
  <si>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</si>
  <si>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</si>
  <si>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</si>
  <si>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</si>
  <si>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</si>
  <si>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</si>
  <si>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</si>
  <si>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</si>
  <si>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</si>
  <si>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</si>
  <si>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</si>
  <si>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</si>
  <si>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</si>
  <si>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</si>
  <si>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</si>
  <si>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</si>
  <si>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</si>
  <si>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</si>
  <si>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</si>
  <si>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</si>
  <si>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</si>
  <si>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</si>
  <si>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</si>
  <si>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</si>
  <si>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</si>
  <si>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</si>
  <si>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</si>
  <si>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</si>
  <si>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</si>
  <si>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</si>
  <si>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</si>
  <si>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</si>
  <si>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</si>
  <si>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</si>
  <si>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</si>
  <si>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</si>
  <si>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</si>
  <si>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</si>
  <si>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</si>
  <si>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</si>
  <si>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</si>
  <si>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</si>
  <si>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</si>
  <si>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</si>
  <si>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</si>
  <si>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</si>
  <si>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</si>
  <si>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</si>
  <si>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</si>
  <si>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</si>
  <si>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</si>
  <si>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</si>
  <si>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</si>
  <si>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</si>
  <si>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</si>
  <si>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</si>
  <si>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</si>
  <si>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</si>
  <si>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</si>
  <si>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</si>
  <si>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</si>
  <si>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</si>
  <si>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</si>
  <si>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</si>
  <si>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</si>
  <si>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</si>
  <si>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</si>
  <si>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</si>
  <si>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</si>
  <si>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</si>
  <si>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</si>
  <si>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</si>
  <si>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</si>
  <si>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</si>
  <si>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</si>
  <si>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</si>
  <si>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</si>
  <si>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</si>
  <si>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</si>
  <si>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</si>
  <si>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</si>
  <si>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</si>
  <si>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</si>
  <si>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</si>
  <si>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</si>
  <si>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</si>
  <si>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</si>
  <si>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</si>
  <si>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</si>
  <si>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</si>
  <si>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</si>
  <si>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</si>
  <si>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</si>
  <si>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</si>
  <si>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</si>
  <si>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</si>
  <si>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</si>
  <si>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</si>
  <si>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</si>
  <si>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</si>
  <si>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</si>
  <si>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</si>
  <si>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</si>
  <si>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</si>
  <si>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</si>
  <si>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</si>
  <si>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</si>
  <si>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</si>
  <si>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</si>
  <si>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</si>
  <si>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</si>
  <si>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</si>
  <si>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</si>
  <si>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</si>
  <si>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</si>
  <si>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</si>
  <si>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</si>
  <si>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</si>
  <si>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</si>
  <si>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</si>
  <si>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</si>
  <si>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</si>
  <si>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</si>
  <si>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</si>
  <si>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</si>
  <si>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</si>
  <si>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</si>
  <si>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</si>
  <si>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</si>
  <si>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</si>
  <si>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</si>
  <si>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</si>
  <si>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</si>
  <si>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</si>
  <si>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</si>
  <si>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</si>
  <si>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</si>
  <si>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</si>
  <si>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</si>
  <si>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</si>
  <si>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</si>
  <si>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</si>
  <si>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</si>
  <si>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</si>
  <si>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</si>
  <si>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</si>
  <si>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</si>
  <si>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</si>
  <si>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</si>
  <si>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</si>
  <si>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</si>
  <si>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</si>
  <si>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</si>
  <si>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</si>
  <si>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</si>
  <si>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</si>
  <si>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</si>
  <si>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</si>
  <si>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</si>
  <si>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</si>
  <si>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</si>
  <si>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</si>
  <si>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</si>
  <si>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</si>
  <si>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</si>
  <si>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</si>
  <si>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</si>
  <si>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</si>
  <si>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</si>
  <si>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</si>
  <si>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</si>
  <si>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</si>
  <si>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</si>
  <si>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</si>
  <si>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</si>
  <si>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</si>
  <si>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</si>
  <si>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</si>
  <si>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</si>
  <si>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</si>
  <si>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</si>
  <si>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</si>
  <si>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</si>
  <si>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</si>
  <si>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</si>
  <si>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</si>
  <si>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</si>
  <si>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</si>
  <si>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</si>
  <si>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</si>
  <si>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</si>
  <si>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</si>
  <si>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</si>
  <si>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</si>
  <si>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</si>
  <si>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</si>
  <si>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</si>
  <si>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</si>
  <si>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</si>
  <si>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</si>
  <si>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</si>
  <si>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</si>
  <si>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</si>
  <si>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</si>
  <si>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</si>
  <si>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</si>
  <si>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</si>
  <si>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</si>
  <si>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</si>
  <si>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</si>
  <si>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</si>
  <si>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</si>
  <si>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</si>
  <si>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</si>
  <si>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</si>
  <si>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</si>
  <si>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</si>
  <si>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</si>
  <si>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</si>
  <si>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</si>
  <si>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</si>
  <si>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</si>
  <si>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</si>
  <si>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</si>
  <si>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</si>
  <si>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</si>
  <si>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</si>
  <si>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</si>
  <si>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</si>
  <si>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</si>
  <si>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</si>
  <si>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</si>
  <si>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</si>
  <si>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</si>
  <si>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</si>
  <si>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</si>
  <si>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</si>
  <si>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</si>
  <si>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</si>
  <si>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</si>
  <si>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</si>
  <si>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</si>
  <si>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</si>
  <si>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</si>
  <si>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</si>
  <si>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</si>
  <si>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</si>
  <si>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</si>
  <si>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</si>
  <si>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</si>
  <si>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</si>
  <si>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</si>
  <si>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</si>
  <si>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</si>
  <si>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</si>
  <si>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</si>
  <si>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</si>
  <si>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</si>
  <si>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</si>
  <si>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</si>
  <si>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</si>
  <si>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</si>
  <si>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</si>
  <si>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</si>
  <si>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</si>
  <si>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</si>
  <si>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</si>
  <si>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</si>
  <si>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</si>
  <si>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</si>
  <si>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</si>
  <si>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</si>
  <si>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</si>
  <si>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</si>
  <si>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</si>
  <si>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</si>
  <si>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</si>
  <si>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</si>
  <si>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</si>
  <si>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</si>
  <si>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</si>
  <si>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</si>
  <si>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</si>
  <si>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</si>
  <si>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</si>
  <si>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</si>
  <si>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</si>
  <si>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</si>
  <si>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</si>
  <si>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</si>
  <si>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</si>
  <si>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</si>
  <si>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</si>
  <si>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</si>
  <si>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</si>
  <si>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</si>
  <si>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</si>
  <si>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</si>
  <si>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</si>
  <si>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</si>
  <si>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</si>
  <si>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</si>
  <si>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</si>
  <si>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</si>
  <si>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</si>
  <si>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</si>
  <si>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</si>
  <si>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</si>
  <si>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</si>
  <si>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</si>
  <si>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</si>
  <si>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</si>
  <si>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</si>
  <si>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</si>
  <si>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</si>
  <si>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</si>
  <si>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</si>
  <si>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</si>
  <si>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</si>
  <si>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</si>
  <si>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</si>
  <si>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</si>
  <si>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</si>
  <si>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</si>
  <si>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</si>
  <si>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</si>
  <si>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</si>
  <si>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</si>
  <si>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</si>
  <si>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</si>
  <si>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</si>
  <si>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</si>
  <si>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</si>
  <si>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</si>
  <si>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</si>
  <si>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</si>
  <si>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</si>
  <si>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</si>
  <si>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</si>
  <si>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</si>
  <si>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</si>
  <si>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</si>
  <si>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</si>
  <si>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</si>
  <si>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</si>
  <si>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</si>
  <si>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</si>
  <si>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</si>
  <si>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</si>
  <si>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</si>
  <si>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</si>
  <si>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</si>
  <si>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</si>
  <si>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</si>
  <si>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</si>
  <si>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</si>
  <si>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</si>
  <si>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</si>
  <si>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</si>
  <si>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</si>
  <si>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</si>
  <si>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</si>
  <si>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</si>
  <si>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</si>
  <si>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</si>
  <si>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</si>
  <si>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</si>
  <si>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</si>
  <si>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</si>
  <si>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</si>
  <si>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</si>
  <si>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</si>
  <si>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</si>
  <si>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</si>
  <si>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</si>
  <si>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</si>
  <si>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</si>
  <si>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</si>
  <si>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</si>
  <si>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</si>
  <si>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</si>
  <si>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</si>
  <si>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</si>
  <si>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</si>
  <si>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</si>
  <si>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</si>
  <si>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</si>
  <si>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</si>
  <si>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</si>
  <si>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</si>
  <si>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</si>
  <si>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</si>
  <si>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</si>
  <si>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</si>
  <si>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</si>
  <si>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</si>
  <si>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</si>
  <si>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</si>
  <si>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</si>
  <si>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</si>
  <si>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</si>
  <si>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</si>
  <si>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</si>
  <si>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</si>
  <si>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</si>
  <si>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</si>
  <si>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</si>
  <si>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</si>
  <si>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</si>
  <si>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</si>
  <si>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</si>
  <si>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</si>
  <si>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</si>
  <si>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</si>
  <si>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</si>
  <si>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</si>
  <si>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</si>
  <si>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</si>
  <si>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</si>
  <si>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</si>
  <si>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</si>
  <si>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</si>
  <si>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</si>
  <si>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</si>
  <si>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</si>
  <si>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</si>
  <si>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</si>
  <si>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</si>
  <si>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</si>
  <si>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</si>
  <si>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</si>
  <si>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</si>
  <si>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</si>
  <si>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</si>
  <si>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</si>
  <si>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</si>
  <si>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</si>
  <si>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</si>
  <si>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</si>
  <si>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</si>
  <si>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</si>
  <si>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</si>
  <si>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</si>
  <si>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</si>
  <si>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</si>
  <si>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</si>
  <si>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</si>
  <si>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</si>
  <si>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</si>
  <si>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</si>
  <si>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</si>
  <si>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</si>
  <si>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</si>
  <si>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</si>
  <si>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</si>
  <si>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</si>
  <si>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</si>
  <si>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</si>
  <si>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</si>
  <si>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</si>
  <si>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</si>
  <si>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</si>
  <si>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</si>
  <si>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</si>
  <si>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</si>
  <si>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</si>
  <si>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</si>
  <si>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</si>
  <si>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</si>
  <si>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</si>
  <si>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</si>
  <si>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</si>
  <si>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</si>
  <si>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</si>
  <si>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</si>
  <si>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</si>
  <si>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</si>
  <si>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</si>
  <si>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</si>
  <si>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</si>
  <si>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</si>
  <si>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</si>
  <si>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</si>
  <si>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</si>
  <si>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</si>
  <si>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</si>
  <si>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</si>
  <si>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</si>
  <si>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</si>
  <si>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</si>
  <si>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</si>
  <si>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</si>
  <si>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</si>
  <si>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</si>
  <si>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</si>
  <si>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</si>
  <si>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</si>
  <si>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</si>
  <si>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</si>
  <si>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</si>
  <si>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</si>
  <si>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</si>
  <si>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</si>
  <si>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</si>
  <si>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</si>
  <si>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</si>
  <si>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</si>
  <si>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</si>
  <si>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</si>
  <si>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</si>
  <si>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</si>
  <si>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</si>
  <si>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</si>
  <si>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</si>
  <si>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</si>
  <si>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</si>
  <si>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</si>
  <si>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</si>
  <si>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</si>
  <si>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</si>
  <si>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</si>
  <si>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</si>
  <si>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</si>
  <si>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</si>
  <si>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</si>
  <si>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</si>
  <si>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</si>
  <si>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</si>
  <si>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</si>
  <si>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</si>
  <si>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</si>
  <si>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</si>
  <si>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</si>
  <si>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</si>
  <si>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</si>
  <si>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</si>
  <si>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</si>
  <si>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</si>
  <si>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</si>
  <si>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</si>
  <si>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</si>
  <si>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</si>
  <si>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</si>
  <si>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</si>
  <si>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</si>
  <si>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</si>
  <si>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</si>
  <si>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</si>
  <si>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</si>
  <si>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</si>
  <si>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</si>
  <si>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</si>
  <si>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</si>
  <si>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</si>
  <si>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</si>
  <si>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</si>
  <si>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</si>
  <si>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</si>
  <si>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</si>
  <si>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</si>
  <si>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</si>
  <si>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</si>
  <si>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</si>
  <si>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</si>
  <si>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</si>
  <si>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</si>
  <si>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</si>
  <si>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</si>
  <si>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</si>
  <si>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</si>
  <si>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</si>
  <si>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</si>
  <si>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</si>
  <si>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</si>
  <si>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</si>
  <si>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</si>
  <si>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</si>
  <si>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</si>
  <si>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</si>
  <si>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</si>
  <si>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</si>
  <si>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</si>
  <si>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</si>
  <si>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</si>
  <si>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</si>
  <si>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</si>
  <si>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</si>
  <si>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</si>
  <si>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</si>
  <si>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</si>
  <si>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</si>
  <si>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</si>
  <si>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</si>
  <si>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</si>
  <si>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</si>
  <si>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</si>
  <si>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</si>
  <si>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</si>
  <si>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</si>
  <si>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</si>
  <si>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</si>
  <si>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</si>
  <si>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</si>
  <si>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</si>
  <si>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</si>
  <si>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</si>
  <si>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</si>
  <si>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</si>
  <si>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</si>
  <si>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</si>
  <si>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</si>
  <si>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</si>
  <si>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</si>
  <si>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</si>
  <si>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</si>
  <si>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</si>
  <si>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</si>
  <si>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</si>
  <si>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</si>
  <si>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</si>
  <si>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</si>
  <si>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</si>
  <si>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</si>
  <si>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</si>
  <si>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</si>
  <si>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</si>
  <si>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</si>
  <si>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</si>
  <si>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</si>
  <si>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</si>
  <si>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</si>
  <si>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</si>
  <si>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</si>
  <si>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</si>
  <si>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</si>
  <si>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</si>
  <si>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</si>
  <si>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</si>
  <si>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</si>
  <si>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</si>
  <si>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</si>
  <si>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</si>
  <si>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</si>
  <si>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</si>
  <si>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</si>
  <si>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</si>
  <si>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</si>
  <si>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</si>
  <si>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</si>
  <si>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</si>
  <si>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</si>
  <si>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</si>
  <si>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</si>
  <si>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</si>
  <si>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</si>
  <si>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</si>
  <si>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</si>
  <si>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</si>
  <si>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</si>
  <si>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</si>
  <si>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</si>
  <si>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</si>
  <si>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</si>
  <si>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</si>
  <si>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</si>
  <si>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</si>
  <si>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</si>
  <si>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</si>
  <si>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</si>
  <si>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</si>
  <si>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</si>
  <si>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</si>
  <si>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</si>
  <si>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</si>
  <si>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</si>
  <si>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</si>
  <si>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</si>
  <si>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</si>
  <si>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</si>
  <si>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</si>
  <si>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</si>
  <si>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</si>
  <si>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</si>
  <si>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</si>
  <si>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</si>
  <si>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</si>
  <si>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</si>
  <si>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</si>
  <si>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</si>
  <si>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</si>
  <si>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</si>
  <si>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</si>
  <si>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</si>
  <si>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</si>
  <si>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</si>
  <si>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</si>
  <si>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</si>
  <si>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</si>
  <si>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</si>
  <si>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</si>
  <si>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</si>
  <si>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</si>
  <si>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</si>
  <si>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</si>
  <si>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</si>
  <si>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</si>
  <si>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</si>
  <si>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</si>
  <si>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</si>
  <si>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</si>
  <si>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</si>
  <si>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</si>
  <si>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</si>
  <si>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</si>
  <si>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</si>
  <si>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</si>
  <si>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</si>
  <si>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</si>
  <si>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</si>
  <si>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</si>
  <si>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</si>
  <si>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</si>
  <si>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</si>
  <si>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</si>
  <si>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</si>
  <si>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</si>
  <si>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</si>
  <si>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</si>
  <si>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</si>
  <si>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</si>
  <si>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</si>
  <si>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</si>
  <si>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</si>
  <si>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</si>
  <si>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</si>
  <si>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</si>
  <si>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</si>
  <si>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</si>
  <si>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</si>
  <si>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</si>
  <si>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</si>
  <si>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</si>
  <si>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</si>
  <si>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</si>
  <si>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</si>
  <si>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</si>
  <si>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</si>
  <si>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</si>
  <si>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</si>
  <si>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</si>
  <si>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</si>
  <si>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</si>
  <si>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</si>
  <si>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</si>
  <si>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</si>
  <si>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</si>
  <si>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</si>
  <si>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</si>
  <si>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</si>
  <si>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</si>
  <si>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</si>
  <si>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</si>
  <si>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</si>
  <si>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</si>
  <si>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</si>
  <si>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</si>
  <si>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</si>
  <si>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</si>
  <si>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</si>
  <si>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</si>
  <si>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</si>
  <si>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</si>
  <si>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</si>
  <si>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</si>
  <si>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</si>
  <si>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</si>
  <si>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</si>
  <si>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</si>
  <si>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</si>
  <si>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</si>
  <si>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</si>
  <si>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</si>
  <si>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</si>
  <si>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</si>
  <si>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</si>
  <si>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</si>
  <si>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</si>
  <si>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</si>
  <si>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</si>
  <si>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</si>
  <si>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</si>
  <si>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</si>
  <si>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</si>
  <si>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</si>
  <si>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</si>
  <si>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</si>
  <si>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</si>
  <si>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</si>
  <si>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</si>
  <si>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</si>
  <si>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</si>
  <si>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</si>
  <si>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</si>
  <si>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</si>
  <si>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</si>
  <si>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</si>
  <si>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</si>
  <si>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</si>
  <si>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</si>
  <si>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</si>
  <si>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</si>
  <si>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</si>
  <si>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</si>
  <si>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</si>
  <si>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</si>
  <si>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</si>
  <si>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</si>
  <si>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</si>
  <si>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</si>
  <si>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</si>
  <si>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</si>
  <si>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</si>
  <si>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</si>
  <si>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</si>
  <si>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</si>
  <si>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</si>
  <si>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</si>
  <si>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</si>
  <si>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</si>
  <si>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</si>
  <si>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</si>
  <si>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</si>
  <si>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</si>
  <si>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</si>
  <si>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</si>
  <si>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</si>
  <si>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</si>
  <si>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</si>
  <si>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</si>
  <si>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</si>
  <si>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</si>
  <si>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</si>
  <si>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</si>
  <si>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</si>
  <si>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</si>
  <si>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</si>
  <si>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</si>
  <si>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</si>
  <si>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</si>
  <si>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</si>
  <si>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</si>
  <si>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</si>
  <si>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</si>
  <si>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</si>
  <si>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</si>
  <si>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</si>
  <si>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</si>
  <si>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</si>
  <si>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</si>
  <si>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</si>
  <si>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</si>
  <si>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</si>
  <si>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</si>
  <si>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</si>
  <si>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</si>
  <si>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</si>
  <si>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</si>
  <si>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</si>
  <si>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</si>
  <si>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</si>
  <si>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</si>
  <si>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</si>
  <si>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</si>
  <si>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</si>
  <si>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</si>
  <si>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</si>
  <si>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</si>
  <si>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</si>
  <si>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</si>
  <si>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</si>
  <si>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</si>
  <si>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</si>
  <si>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</si>
  <si>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</si>
  <si>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</si>
  <si>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</si>
  <si>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</si>
  <si>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</si>
  <si>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</si>
  <si>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</si>
  <si>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</si>
  <si>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</si>
  <si>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</si>
  <si>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</si>
  <si>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</si>
  <si>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</si>
  <si>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</si>
  <si>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</si>
  <si>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</si>
  <si>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</si>
  <si>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</si>
  <si>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</si>
  <si>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</si>
  <si>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</si>
  <si>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</si>
  <si>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</si>
  <si>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</si>
  <si>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</si>
  <si>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</si>
  <si>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</si>
  <si>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</si>
  <si>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</si>
  <si>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</si>
  <si>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</si>
  <si>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</si>
  <si>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</si>
  <si>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</si>
  <si>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</si>
  <si>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</si>
  <si>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</si>
  <si>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</si>
  <si>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</si>
  <si>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</si>
  <si>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</si>
  <si>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</si>
  <si>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</si>
  <si>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</si>
  <si>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</si>
  <si>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</si>
  <si>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</si>
  <si>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</si>
  <si>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</si>
  <si>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</si>
  <si>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</si>
  <si>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</si>
  <si>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</si>
  <si>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</si>
  <si>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</si>
  <si>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</si>
  <si>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</si>
  <si>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</si>
  <si>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</si>
  <si>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</si>
  <si>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</si>
  <si>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</si>
  <si>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</si>
  <si>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</si>
  <si>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</si>
  <si>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</si>
  <si>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</si>
  <si>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</si>
  <si>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</si>
  <si>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</si>
  <si>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</si>
  <si>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</si>
  <si>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</si>
  <si>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</si>
  <si>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</si>
  <si>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</si>
  <si>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</si>
  <si>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</si>
  <si>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</si>
  <si>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</si>
  <si>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</si>
  <si>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</si>
  <si>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</si>
  <si>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</si>
  <si>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</si>
  <si>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</si>
  <si>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</si>
  <si>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</si>
  <si>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</si>
  <si>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</si>
  <si>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</si>
  <si>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</si>
  <si>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</si>
  <si>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</si>
  <si>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</si>
  <si>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</si>
  <si>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</si>
  <si>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</si>
  <si>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</si>
  <si>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</si>
  <si>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</si>
  <si>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</si>
  <si>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</si>
  <si>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</si>
  <si>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</si>
  <si>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</si>
  <si>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</si>
  <si>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</si>
  <si>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</si>
  <si>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</si>
  <si>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</si>
  <si>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</si>
  <si>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</si>
  <si>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</si>
  <si>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</si>
  <si>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</si>
  <si>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</si>
  <si>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</si>
  <si>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</si>
  <si>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</si>
  <si>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</si>
  <si>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</si>
  <si>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</si>
  <si>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</si>
  <si>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</si>
  <si>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</si>
  <si>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</si>
  <si>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</si>
  <si>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</si>
  <si>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</si>
  <si>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</si>
  <si>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</si>
  <si>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</si>
  <si>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</si>
  <si>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</si>
  <si>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</si>
  <si>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</si>
  <si>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</si>
  <si>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</si>
  <si>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</si>
  <si>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</si>
  <si>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</si>
  <si>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</si>
  <si>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</si>
  <si>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</si>
  <si>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</si>
  <si>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</si>
  <si>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</si>
  <si>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</si>
  <si>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</si>
  <si>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</si>
  <si>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</si>
  <si>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</si>
  <si>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</si>
  <si>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</si>
  <si>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</si>
  <si>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</si>
  <si>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</si>
  <si>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</si>
  <si>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</si>
  <si>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</si>
  <si>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</si>
  <si>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</si>
  <si>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</si>
  <si>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</si>
  <si>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</si>
  <si>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</si>
  <si>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</si>
  <si>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</si>
  <si>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</si>
  <si>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</si>
  <si>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</si>
  <si>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</si>
  <si>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</si>
  <si>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</si>
  <si>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</si>
  <si>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</si>
  <si>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</si>
  <si>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</si>
  <si>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</si>
  <si>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</si>
  <si>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</si>
  <si>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</si>
  <si>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</si>
  <si>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</si>
  <si>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</si>
  <si>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</si>
  <si>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</si>
  <si>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</si>
  <si>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</si>
  <si>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</si>
  <si>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</si>
  <si>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</si>
  <si>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</si>
  <si>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</si>
  <si>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</si>
  <si>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</si>
  <si>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</si>
  <si>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</si>
  <si>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</si>
  <si>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</si>
  <si>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</si>
  <si>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</si>
  <si>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</si>
  <si>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</si>
  <si>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</si>
  <si>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</si>
  <si>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</si>
  <si>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</si>
  <si>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</si>
  <si>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</si>
  <si>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</si>
  <si>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</si>
  <si>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</si>
  <si>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</si>
  <si>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</si>
  <si>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</si>
  <si>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</si>
  <si>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</si>
  <si>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</si>
  <si>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</si>
  <si>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</si>
  <si>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</si>
  <si>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</si>
  <si>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</si>
  <si>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</si>
  <si>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</si>
  <si>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</si>
  <si>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</si>
  <si>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</si>
  <si>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</si>
  <si>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</si>
  <si>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</si>
  <si>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</si>
  <si>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</si>
  <si>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</si>
  <si>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</si>
  <si>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</si>
  <si>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</si>
  <si>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</si>
  <si>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</si>
  <si>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</si>
  <si>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</si>
  <si>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</si>
  <si>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</si>
  <si>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</si>
  <si>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</si>
  <si>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</si>
  <si>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</si>
  <si>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</si>
  <si>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</si>
  <si>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</si>
  <si>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</si>
  <si>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</si>
  <si>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</si>
  <si>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</si>
  <si>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</si>
  <si>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</si>
  <si>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</si>
  <si>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</si>
  <si>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</si>
  <si>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</si>
  <si>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</si>
  <si>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</si>
  <si>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</si>
  <si>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</si>
  <si>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</si>
  <si>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</si>
  <si>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</si>
  <si>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</si>
  <si>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</si>
  <si>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</si>
  <si>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</si>
  <si>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</si>
  <si>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</si>
  <si>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</si>
  <si>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</si>
  <si>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</si>
  <si>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</si>
  <si>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</si>
  <si>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</si>
  <si>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</si>
  <si>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</si>
  <si>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</si>
  <si>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</si>
  <si>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</si>
  <si>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</si>
  <si>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</si>
  <si>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</si>
  <si>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</si>
  <si>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</si>
  <si>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</si>
  <si>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</si>
  <si>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</si>
  <si>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</si>
  <si>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</si>
  <si>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</si>
  <si>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</si>
  <si>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</si>
  <si>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</si>
  <si>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</si>
  <si>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</si>
  <si>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</si>
  <si>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</si>
  <si>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</si>
  <si>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</si>
  <si>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</si>
  <si>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</si>
  <si>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</si>
  <si>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</si>
  <si>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</si>
  <si>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</si>
  <si>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</si>
  <si>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</si>
  <si>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</si>
  <si>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</si>
  <si>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</si>
  <si>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</si>
  <si>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</si>
  <si>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</si>
  <si>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</si>
  <si>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</si>
  <si>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</si>
  <si>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</si>
  <si>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</si>
  <si>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</si>
  <si>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</si>
  <si>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</si>
  <si>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</si>
  <si>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</si>
  <si>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</si>
  <si>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</si>
  <si>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</si>
  <si>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</si>
  <si>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</si>
  <si>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</si>
  <si>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</si>
  <si>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</si>
  <si>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</si>
  <si>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</si>
  <si>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</si>
  <si>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</si>
  <si>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</si>
  <si>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</si>
  <si>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</si>
  <si>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</si>
  <si>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</si>
  <si>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</si>
  <si>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</si>
  <si>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</si>
  <si>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</si>
  <si>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</si>
  <si>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</si>
  <si>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</si>
  <si>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</si>
  <si>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</si>
  <si>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</si>
  <si>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</si>
  <si>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</si>
  <si>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</si>
  <si>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</si>
  <si>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</si>
  <si>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</si>
  <si>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</si>
  <si>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</si>
  <si>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</si>
  <si>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</si>
  <si>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</si>
  <si>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</si>
  <si>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</si>
  <si>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</si>
  <si>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</si>
  <si>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</si>
  <si>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</si>
  <si>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</si>
  <si>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</si>
  <si>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</si>
  <si>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</si>
  <si>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</si>
  <si>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</si>
  <si>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</si>
  <si>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</si>
  <si>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</si>
  <si>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</si>
  <si>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</si>
  <si>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</si>
  <si>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</si>
  <si>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</si>
  <si>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</si>
  <si>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</si>
  <si>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</si>
  <si>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</si>
  <si>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</si>
  <si>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</si>
  <si>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</si>
  <si>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</si>
  <si>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</si>
  <si>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</si>
  <si>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</si>
  <si>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</si>
  <si>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</si>
  <si>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</si>
  <si>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</si>
  <si>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</si>
  <si>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</si>
  <si>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</si>
  <si>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</si>
  <si>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</si>
  <si>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</si>
  <si>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</si>
  <si>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</si>
  <si>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</si>
  <si>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</si>
  <si>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</si>
  <si>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</si>
  <si>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</si>
  <si>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</si>
  <si>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</si>
  <si>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</si>
  <si>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</si>
  <si>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</si>
  <si>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</si>
  <si>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</si>
  <si>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</si>
  <si>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</si>
  <si>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</si>
  <si>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</si>
  <si>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</si>
  <si>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</si>
  <si>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</si>
  <si>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</si>
  <si>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</si>
  <si>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</si>
  <si>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</si>
  <si>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</si>
  <si>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</si>
  <si>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</si>
  <si>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</si>
  <si>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</si>
  <si>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</si>
  <si>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</si>
  <si>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</si>
  <si>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</si>
  <si>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</si>
  <si>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</si>
  <si>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</si>
  <si>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</si>
  <si>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</si>
  <si>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</si>
  <si>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</si>
  <si>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</si>
  <si>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</si>
  <si>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</si>
  <si>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</si>
  <si>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</si>
  <si>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</si>
  <si>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</si>
  <si>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</si>
  <si>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</si>
  <si>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</si>
  <si>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</si>
  <si>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</si>
  <si>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</si>
  <si>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</si>
  <si>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</si>
  <si>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</si>
  <si>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</si>
  <si>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</si>
  <si>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</si>
  <si>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</si>
  <si>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</si>
  <si>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</si>
  <si>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</si>
  <si>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</si>
  <si>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</si>
  <si>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</si>
  <si>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</si>
  <si>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</si>
  <si>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</si>
  <si>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</si>
  <si>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</si>
  <si>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</si>
  <si>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</si>
  <si>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</si>
  <si>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</si>
  <si>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</si>
  <si>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</si>
  <si>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</si>
  <si>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</si>
  <si>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</si>
  <si>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</si>
  <si>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</si>
  <si>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</si>
  <si>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</si>
  <si>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</si>
  <si>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</si>
  <si>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</si>
  <si>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</si>
  <si>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</si>
  <si>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</si>
  <si>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</si>
  <si>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</si>
  <si>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</si>
  <si>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</si>
  <si>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</si>
  <si>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</si>
  <si>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</si>
  <si>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</si>
  <si>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</si>
  <si>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</si>
  <si>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</si>
  <si>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</si>
  <si>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</si>
  <si>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</si>
  <si>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</si>
  <si>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</si>
  <si>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</si>
  <si>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</si>
  <si>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</si>
  <si>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</si>
  <si>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</si>
  <si>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</si>
  <si>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</si>
  <si>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</si>
  <si>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</si>
  <si>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</si>
  <si>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</si>
  <si>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</si>
  <si>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</si>
  <si>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</si>
  <si>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</si>
  <si>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</si>
  <si>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</si>
  <si>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</si>
  <si>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</si>
  <si>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</si>
  <si>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</si>
  <si>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</si>
  <si>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</si>
  <si>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</si>
  <si>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</si>
  <si>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</si>
  <si>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</si>
  <si>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</si>
  <si>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</si>
  <si>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</si>
  <si>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</si>
  <si>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</si>
  <si>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</si>
  <si>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</si>
  <si>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</si>
  <si>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</si>
  <si>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</si>
  <si>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</si>
  <si>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</si>
  <si>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</si>
  <si>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</si>
  <si>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</si>
  <si>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</si>
  <si>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</si>
  <si>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</si>
  <si>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</si>
  <si>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</si>
  <si>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</si>
  <si>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</si>
  <si>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</si>
  <si>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</si>
  <si>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</si>
  <si>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</si>
  <si>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</si>
  <si>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</si>
  <si>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</si>
  <si>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</si>
  <si>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</si>
  <si>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</si>
  <si>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</si>
  <si>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</si>
  <si>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</si>
  <si>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</si>
  <si>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</si>
  <si>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</si>
  <si>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</si>
  <si>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</si>
  <si>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</si>
  <si>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</si>
  <si>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</si>
  <si>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</si>
  <si>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</si>
  <si>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</si>
  <si>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</si>
  <si>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</si>
  <si>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</si>
  <si>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</si>
  <si>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</si>
  <si>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</si>
  <si>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</si>
  <si>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</si>
  <si>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</si>
  <si>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</si>
  <si>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</si>
  <si>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</si>
  <si>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</si>
  <si>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</si>
  <si>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</si>
  <si>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</si>
  <si>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</si>
  <si>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</si>
  <si>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</si>
  <si>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</si>
  <si>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</si>
  <si>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</si>
  <si>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</si>
  <si>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</si>
  <si>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</si>
  <si>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</si>
  <si>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</si>
  <si>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</si>
  <si>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</si>
  <si>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</si>
  <si>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</si>
  <si>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</si>
  <si>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</si>
  <si>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</si>
  <si>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</si>
  <si>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</si>
  <si>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</si>
  <si>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</si>
  <si>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</si>
  <si>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</si>
  <si>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</si>
  <si>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</si>
  <si>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</si>
  <si>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</si>
  <si>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</si>
  <si>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</si>
  <si>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</si>
  <si>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</si>
  <si>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</si>
  <si>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</si>
  <si>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</si>
  <si>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</si>
  <si>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</si>
  <si>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</si>
  <si>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</si>
  <si>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</si>
  <si>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</si>
  <si>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</si>
  <si>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</si>
  <si>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</si>
  <si>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</si>
  <si>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</si>
  <si>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</si>
  <si>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</si>
  <si>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</si>
  <si>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</si>
  <si>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</si>
  <si>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</si>
  <si>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</si>
  <si>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</si>
  <si>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</si>
  <si>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</si>
  <si>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</si>
  <si>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</si>
  <si>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</si>
  <si>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</si>
  <si>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</si>
  <si>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</si>
  <si>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</si>
  <si>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</si>
  <si>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</si>
  <si>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</si>
  <si>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</si>
  <si>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</si>
  <si>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</si>
  <si>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</si>
  <si>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</si>
  <si>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</si>
  <si>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</si>
  <si>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</si>
  <si>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</si>
  <si>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</si>
  <si>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</si>
  <si>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</si>
  <si>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</si>
  <si>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</si>
  <si>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</si>
  <si>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</si>
  <si>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</si>
  <si>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</si>
  <si>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</si>
  <si>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</si>
  <si>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</si>
  <si>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</si>
  <si>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</si>
  <si>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</si>
  <si>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</si>
  <si>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</si>
  <si>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</si>
  <si>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</si>
  <si>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</si>
  <si>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</si>
  <si>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</si>
  <si>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</si>
  <si>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</si>
  <si>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</si>
  <si>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</si>
  <si>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</si>
  <si>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</si>
  <si>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</si>
  <si>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</si>
  <si>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</si>
  <si>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</si>
  <si>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</si>
  <si>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</si>
  <si>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</si>
  <si>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</si>
  <si>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</si>
  <si>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</si>
  <si>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</si>
  <si>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</si>
  <si>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</si>
  <si>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</si>
  <si>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</si>
  <si>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</si>
  <si>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</si>
  <si>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</si>
  <si>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</si>
  <si>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</si>
  <si>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</si>
  <si>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</si>
  <si>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</si>
  <si>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</si>
  <si>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</si>
  <si>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</si>
  <si>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</si>
  <si>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</si>
  <si>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</si>
  <si>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</si>
  <si>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</si>
  <si>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</si>
  <si>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</si>
  <si>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</si>
  <si>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</si>
  <si>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</si>
  <si>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</si>
  <si>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</si>
  <si>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</si>
  <si>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</si>
  <si>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</si>
  <si>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</si>
  <si>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</si>
  <si>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</si>
  <si>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</si>
  <si>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</si>
  <si>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</si>
  <si>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</si>
  <si>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</si>
  <si>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</si>
  <si>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</si>
  <si>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</si>
  <si>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</si>
  <si>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</si>
  <si>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</si>
  <si>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</si>
  <si>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</si>
  <si>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</si>
  <si>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</si>
  <si>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</si>
  <si>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</si>
  <si>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</si>
  <si>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</si>
  <si>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</si>
  <si>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</si>
  <si>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</si>
  <si>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</si>
  <si>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</si>
  <si>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</si>
  <si>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</si>
  <si>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</si>
  <si>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</si>
  <si>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</si>
  <si>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</si>
  <si>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</si>
  <si>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</si>
  <si>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</si>
  <si>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</si>
  <si>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</si>
  <si>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</si>
  <si>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</si>
  <si>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</si>
  <si>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</si>
  <si>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</si>
  <si>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</si>
  <si>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</si>
  <si>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</si>
  <si>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</si>
  <si>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</si>
  <si>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</si>
  <si>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</si>
  <si>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</si>
  <si>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</si>
  <si>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</si>
  <si>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</si>
  <si>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</si>
  <si>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</si>
  <si>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</si>
  <si>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</si>
  <si>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</si>
  <si>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</si>
  <si>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</si>
  <si>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</si>
  <si>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</si>
  <si>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</si>
  <si>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</si>
  <si>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</si>
  <si>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</si>
  <si>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</si>
  <si>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</si>
  <si>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</si>
  <si>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</si>
  <si>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</si>
  <si>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</si>
  <si>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</si>
  <si>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</si>
  <si>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</si>
  <si>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</si>
  <si>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</si>
  <si>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</si>
  <si>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</si>
  <si>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</si>
  <si>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</si>
  <si>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</si>
  <si>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</si>
  <si>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</si>
  <si>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</si>
  <si>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</si>
  <si>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</si>
  <si>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</si>
  <si>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</si>
  <si>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</si>
  <si>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</si>
  <si>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</si>
  <si>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</si>
  <si>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</si>
  <si>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</si>
  <si>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</si>
  <si>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</si>
  <si>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</si>
  <si>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</si>
  <si>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</si>
  <si>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</si>
  <si>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</si>
  <si>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</si>
  <si>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</si>
  <si>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</si>
  <si>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</si>
  <si>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</si>
  <si>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</si>
  <si>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</si>
  <si>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</si>
  <si>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</si>
  <si>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</si>
  <si>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</si>
  <si>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</si>
  <si>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</si>
  <si>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</si>
  <si>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</si>
  <si>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</si>
  <si>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</si>
  <si>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</si>
  <si>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</si>
  <si>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</si>
  <si>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</si>
  <si>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</si>
  <si>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</si>
  <si>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</si>
  <si>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</si>
  <si>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</si>
  <si>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</si>
  <si>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</si>
  <si>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</si>
  <si>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</si>
  <si>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</si>
  <si>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</si>
  <si>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</si>
  <si>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</si>
  <si>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</si>
  <si>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</si>
  <si>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</si>
  <si>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</si>
  <si>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</si>
  <si>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</si>
  <si>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</si>
  <si>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</si>
  <si>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</si>
  <si>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</si>
  <si>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</si>
  <si>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</si>
  <si>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</si>
  <si>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</si>
  <si>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</si>
  <si>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</si>
  <si>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</si>
  <si>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</si>
  <si>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</si>
  <si>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</si>
  <si>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</si>
  <si>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</si>
  <si>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</si>
  <si>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</si>
  <si>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</si>
  <si>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</si>
  <si>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</si>
  <si>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</si>
  <si>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</si>
  <si>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</si>
  <si>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</si>
  <si>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</si>
  <si>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</si>
  <si>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</si>
  <si>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</si>
  <si>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</si>
  <si>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</si>
  <si>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</si>
  <si>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</si>
  <si>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</si>
  <si>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</si>
  <si>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</si>
  <si>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</si>
  <si>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</si>
  <si>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</si>
  <si>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</si>
  <si>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</si>
  <si>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</si>
  <si>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</si>
  <si>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</si>
  <si>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</si>
  <si>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</si>
  <si>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</si>
  <si>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</si>
  <si>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</si>
  <si>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</si>
  <si>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</si>
  <si>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</si>
  <si>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</si>
  <si>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</si>
  <si>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</si>
  <si>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</si>
  <si>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</si>
  <si>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</si>
  <si>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</si>
  <si>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</si>
  <si>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</si>
  <si>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</si>
  <si>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</si>
  <si>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</si>
  <si>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</si>
  <si>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</si>
  <si>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</si>
  <si>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</si>
  <si>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</si>
  <si>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</si>
  <si>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</si>
  <si>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</si>
  <si>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</si>
  <si>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</si>
  <si>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</si>
  <si>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</si>
  <si>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</si>
  <si>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</si>
  <si>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</si>
  <si>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</si>
  <si>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</si>
  <si>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</si>
  <si>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</si>
  <si>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</si>
  <si>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</si>
  <si>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</si>
  <si>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</si>
  <si>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</si>
  <si>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</si>
  <si>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</si>
  <si>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</si>
  <si>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</si>
  <si>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</si>
  <si>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</si>
  <si>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</si>
  <si>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</si>
  <si>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</si>
  <si>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</si>
  <si>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</si>
  <si>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</si>
  <si>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</si>
  <si>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</si>
  <si>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</si>
  <si>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</si>
  <si>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</si>
  <si>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</si>
  <si>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</si>
  <si>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</si>
  <si>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</si>
  <si>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</si>
  <si>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</si>
  <si>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</si>
  <si>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</si>
  <si>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</si>
  <si>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</si>
  <si>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</si>
  <si>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</si>
  <si>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</si>
  <si>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</si>
  <si>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</si>
  <si>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</si>
  <si>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</si>
  <si>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</si>
  <si>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</si>
  <si>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</si>
  <si>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</si>
  <si>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</si>
  <si>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</si>
  <si>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</si>
  <si>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</si>
  <si>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</si>
  <si>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</si>
  <si>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</si>
  <si>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</si>
  <si>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</si>
  <si>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</si>
  <si>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</si>
  <si>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</si>
  <si>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</si>
  <si>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</si>
  <si>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</si>
  <si>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</si>
  <si>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</si>
  <si>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</si>
  <si>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</si>
  <si>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</si>
  <si>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</si>
  <si>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</si>
  <si>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</si>
  <si>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</si>
  <si>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</si>
  <si>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</si>
  <si>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</si>
  <si>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</si>
  <si>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</si>
  <si>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</si>
  <si>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</si>
  <si>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</si>
  <si>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</si>
  <si>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</si>
  <si>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</si>
  <si>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</si>
  <si>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</si>
  <si>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</si>
  <si>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</si>
  <si>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</si>
  <si>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</si>
  <si>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</si>
  <si>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</si>
  <si>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</si>
  <si>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</si>
  <si>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</si>
  <si>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</si>
  <si>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</si>
  <si>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</si>
  <si>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</si>
  <si>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</si>
  <si>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</si>
  <si>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</si>
  <si>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</si>
  <si>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</si>
  <si>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</si>
  <si>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</si>
  <si>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</si>
  <si>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</si>
  <si>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</si>
  <si>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</si>
  <si>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</si>
  <si>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</si>
  <si>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</si>
  <si>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</si>
  <si>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</si>
  <si>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</si>
  <si>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</si>
  <si>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</si>
  <si>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</si>
  <si>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</si>
  <si>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</si>
  <si>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</si>
  <si>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</si>
  <si>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</si>
  <si>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</si>
  <si>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</si>
  <si>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</si>
  <si>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</si>
  <si>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</si>
  <si>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</si>
  <si>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</si>
  <si>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</si>
  <si>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</si>
  <si>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</si>
  <si>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</si>
  <si>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</si>
  <si>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</si>
  <si>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</si>
  <si>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</si>
  <si>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</si>
  <si>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</si>
  <si>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</si>
  <si>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</si>
  <si>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</si>
  <si>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</si>
  <si>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</si>
  <si>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</si>
  <si>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</si>
  <si>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</si>
  <si>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</si>
  <si>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</si>
  <si>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</si>
  <si>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</si>
  <si>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</si>
  <si>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</si>
  <si>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</si>
  <si>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</si>
  <si>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</si>
  <si>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</si>
  <si>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</si>
  <si>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</si>
  <si>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</si>
  <si>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</si>
  <si>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</si>
  <si>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</si>
  <si>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</si>
  <si>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</si>
  <si>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</si>
  <si>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</si>
  <si>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</si>
  <si>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</si>
  <si>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</si>
  <si>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</si>
  <si>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</si>
  <si>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</si>
  <si>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</si>
  <si>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</si>
  <si>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</si>
  <si>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</si>
  <si>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</si>
  <si>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</si>
  <si>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</si>
  <si>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</si>
  <si>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</si>
  <si>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</si>
  <si>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</si>
  <si>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</si>
  <si>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</si>
  <si>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</si>
  <si>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</si>
  <si>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</si>
  <si>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</si>
  <si>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</si>
  <si>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</si>
  <si>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</si>
  <si>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</si>
  <si>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</si>
  <si>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</si>
  <si>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</si>
  <si>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</si>
  <si>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</si>
  <si>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</si>
  <si>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</si>
  <si>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</si>
  <si>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</si>
  <si>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</si>
  <si>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</si>
  <si>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</si>
  <si>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</si>
  <si>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</si>
  <si>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</si>
  <si>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</si>
  <si>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</si>
  <si>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</si>
  <si>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</si>
  <si>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</si>
  <si>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</si>
  <si>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</si>
  <si>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</si>
  <si>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</si>
  <si>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</si>
  <si>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</si>
  <si>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</si>
  <si>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</si>
  <si>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</si>
  <si>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</si>
  <si>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PCM-20251202-00000609</t>
  </si>
  <si>
    <t xml:space="preserve">team on the way  45 min </t>
  </si>
  <si>
    <t xml:space="preserve"> PCM-20250215-00000830 </t>
  </si>
  <si>
    <t>LTE site still down and  site located in aramco area access issue need special permission</t>
  </si>
  <si>
    <t>NO PCM</t>
  </si>
  <si>
    <t>EM team on the way need 10 Min</t>
  </si>
  <si>
    <t>jed0125</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</si>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</sst>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330.56142592592369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45993.50985185185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45993.50985185185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45993.50985185185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45993.50985185185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45993.50985185185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45993.50985185185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45993.50985185185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45993.50985185185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45993.50985185185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45993.50985185185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45993.50985185185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45993.50985185185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45993.50985185185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45993.50985185185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45993.50985185185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45993.50985185185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45993.50985185185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45993.50985185185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45993.50985185185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45993.50985185185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45993.50985185185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45993.50985185185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45993.50985185185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45993.50985185185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45993.50985185185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45993.50985185185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45993.50985185185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45993.50985185185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45993.50985185185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45993.50985185185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45993.50985185185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45993.50985185185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45993.50985185185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45993.50985185185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45993.50985185185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45993.50985185185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45993.50985185185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45993.50985185185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45993.50985185185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45993.50985185185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45993.50985185185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45993.50985185185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45993.50985185185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45993.50985185185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45993.50985185185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45993.50985185185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45993.50985185185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45993.50985185185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45993.50985185185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45993.50985185185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45993.50985185185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45993.50985185185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45993.50985185185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45993.50985185185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45993.50985185185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45993.50985185185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45993.50985185185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45993.50985185185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45993.50985185185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45993.50985185185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45993.50985185185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45993.50985185185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45993.50985185185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45993.50985185185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45993.50985185185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45993.50985185185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45993.50985185185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45993.50985185185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45993.50985185185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45993.50985185185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45993.50985185185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45993.50985185185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45993.50985185185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45993.50985185185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45993.50985185185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45993.50985185185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45993.50985185185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45993.50985185185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45993.50985185185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45993.50985185185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45993.50985185185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45993.50985185185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45993.50985185185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45993.50985185185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45993.50985185185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45993.50985185185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45993.50985185185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45993.50985185185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45993.50985185185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45993.50985185185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45993.50985185185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45993.50985185185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45993.50985185185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45993.50985185185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45993.50985185185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45993.50985185185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45993.50985185185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45993.50985185185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45993.50985185185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45993.50985185185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45993.50985185185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45993.50985185185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45993.50985185185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45993.50985185185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45993.50985185185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45993.50985185185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45993.50985185185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45993.50985185185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45993.50985185185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45993.50985185185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45993.50985185185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45993.50985185185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45993.50985185185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45993.50985185185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45993.50985185185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45993.50985185185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45993.50985185185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45993.50985185185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45993.50985185185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45993.50985185185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45993.50985185185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45993.50985185185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45993.50985185185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45993.50985185185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45993.50985185185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45993.50985185185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45993.50985185185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45993.50985185185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45993.50985185185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45993.50985185185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45993.50985185185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45993.50985185185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45993.50985185185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45993.50985185185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45993.50985185185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45993.50985185185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45993.50985185185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45993.50985185185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45993.50985185185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45993.50985185185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45993.50985185185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45993.50985185185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45993.50985185185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45993.50985185185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45993.50985185185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45993.50985185185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45993.50985185185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45993.50985185185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45993.50985185185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45993.50985185185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45993.50985185185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45993.50985185185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45993.50985185185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45993.50985185185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45993.50985185185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45993.50985185185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45993.50985185185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45993.50985185185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45993.50985185185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45993.50985185185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45993.50985185185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45993.50985185185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45993.50985185185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45993.50985185185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45993.50985185185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45993.50985185185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45993.50985185185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45993.50985185185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45993.50985185185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45993.50985185185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45993.50985185185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45993.50985185185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45993.50985185185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45993.50985185185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45993.50985185185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45993.50985185185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45993.50985185185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45993.50985185185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45993.50985185185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45993.50985185185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45993.50985185185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45993.50985185185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45993.50985185185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45993.50985185185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45993.50985185185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45993.50985185185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45993.50985185185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45993.50985185185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45993.50985185185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45993.50985185185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45993.50985185185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45993.50985185185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45993.50985185185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45993.50985185185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45993.50985185185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45993.50985185185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45993.50985185185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45993.50985185185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45993.50985185185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45993.50985185185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45993.50985185185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45993.50985185185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45993.50985185185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45993.50985185185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45993.50985185185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45993.50985185185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45993.50985185185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45993.50985185185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45993.50985185185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45993.50985185185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6B5DA07-524B-4214-B65F-590EB46796F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168.51001388888835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9.1224328703683568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7.009490740892943E-2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45993.50985185185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45993.50985185185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45993.50985185185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45993.50985185185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45993.50985185185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45993.50985185185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45993.50985185185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45993.50985185185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45993.50985185185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45993.50985185185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45993.50985185185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45993.50985185185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45993.50985185185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45993.50985185185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45993.50985185185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45993.50985185185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45993.50985185185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45993.50985185185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45993.50985185185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45993.50985185185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45993.50985185185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45993.50985185185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45993.50985185185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45993.50985185185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45993.50985185185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45993.50985185185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45993.50985185185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45993.50985185185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45993.50985185185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45993.50985185185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45993.50985185185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45993.50985185185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45993.50985185185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45993.50985185185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45993.50985185185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45993.50985185185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45993.50985185185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45993.50985185185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45993.50985185185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45993.50985185185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45993.50985185185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45993.50985185185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45993.50985185185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45993.50985185185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45993.50985185185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45993.50985185185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15514</v>
      </c>
      <c r="E2" s="18" t="s">
        <v>39106</v>
      </c>
      <c r="F2" s="20">
        <v>45993.433159722219</v>
      </c>
      <c r="G2" s="21">
        <f t="shared" ref="G2:G26" ca="1" si="0">IFERROR(NOW()-F2,"-")</f>
        <v>7.6692129630828276E-2</v>
      </c>
      <c r="H2" s="22">
        <v>45993.424675925926</v>
      </c>
      <c r="I2" s="19" t="str">
        <f>IFERROR(VLOOKUP(D2,DB!A:F,6,0),"")</f>
        <v>SCECO</v>
      </c>
      <c r="J2" s="18" t="str">
        <f>IFERROR(VLOOKUP(D2,DB!A:G,7,0),"")</f>
        <v>Dead</v>
      </c>
      <c r="K2" s="42" t="s">
        <v>39195</v>
      </c>
      <c r="L2" s="23" t="str">
        <f>IFERROR(VLOOKUP(D2,DB!A:I,9,0),"")</f>
        <v>Latis</v>
      </c>
    </row>
    <row r="3" spans="1:13" ht="15" customHeight="1">
      <c r="A3" s="19"/>
      <c r="B3" s="58" t="str">
        <f>IFERROR(VLOOKUP(D3,DB!A:K,11,0),"")</f>
        <v>R3</v>
      </c>
      <c r="C3" s="58"/>
      <c r="D3" s="18" t="s">
        <v>18700</v>
      </c>
      <c r="E3" s="18"/>
      <c r="F3" s="20"/>
      <c r="G3" s="21">
        <f t="shared" ca="1" si="0"/>
        <v>45993.50985185185</v>
      </c>
      <c r="H3" s="22"/>
      <c r="I3" s="19" t="str">
        <f>IFERROR(VLOOKUP(D3,DB!A:F,6,0),"")</f>
        <v>SCECO</v>
      </c>
      <c r="J3" s="18" t="str">
        <f>IFERROR(VLOOKUP(D3,DB!A:G,7,0),"")</f>
        <v>In progress</v>
      </c>
      <c r="K3" s="42"/>
      <c r="L3" s="23" t="str">
        <f>IFERROR(VLOOKUP(D3,DB!A:I,9,0),"")</f>
        <v>Latis</v>
      </c>
    </row>
    <row r="4" spans="1:13" ht="15" customHeight="1">
      <c r="A4" s="19"/>
      <c r="B4" s="58" t="str">
        <f>IFERROR(VLOOKUP(D4,DB!A:K,11,0),"")</f>
        <v/>
      </c>
      <c r="C4" s="18"/>
      <c r="D4" s="18" t="str">
        <f>IFERROR(VLOOKUP(#REF!,DB!#REF!,7,0),"")</f>
        <v/>
      </c>
      <c r="E4" s="18"/>
      <c r="F4" s="20"/>
      <c r="G4" s="21">
        <f t="shared" ca="1" si="0"/>
        <v>45993.50985185185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45993.50985185185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45993.50985185185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45993.50985185185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45993.50985185185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45993.50985185185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45993.50985185185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45993.50985185185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45993.50985185185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45993.50985185185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45993.50985185185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45993.50985185185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45993.50985185185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45993.50985185185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45993.50985185185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45993.50985185185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45993.50985185185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45993.50985185185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45993.50985185185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45993.50985185185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45993.50985185185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45993.50985185185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45993.50985185185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45993.50985185185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45993.50985185185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45993.50985185185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45993.50985185185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45993.50985185185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45993.50985185185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45993.50985185185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45993.50985185185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45993.50985185185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45993.50985185185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45993.50985185185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45993.50985185185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45993.50985185185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45993.50985185185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45993.50985185185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45993.50985185185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45993.50985185185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45993.50985185185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45993.50985185185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45993.50985185185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45993.50985185185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45993.50985185185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45993.50985185185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45993.50985185185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45993.50985185185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45993.50985185185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45993.50985185185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45993.50985185185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45993.50985185185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45993.50985185185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45993.50985185185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45993.50985185185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45993.50985185185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45993.50985185185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45993.50985185185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45993.50985185185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45993.50985185185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45993.50985185185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45993.50985185185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45993.50985185185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45993.50985185185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45993.50985185185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45993.50985185185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45993.50985185185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45993.50985185185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45993.50985185185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45993.50985185185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45993.50985185185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45993.50985185185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45993.50985185185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45993.50985185185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45993.50985185185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45993.50985185185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45993.50985185185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45993.50985185185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45993.50985185185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45993.50985185185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45993.50985185185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45993.50985185185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45993.50985185185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45993.50985185185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45993.50985185185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45993.50985185185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45993.50985185185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45993.50985185185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45993.50985185185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45993.50985185185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45993.50985185185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45993.50985185185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45993.50985185185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45993.50985185185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45993.50985185185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45993.50985185185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45993.50985185185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45993.50985185185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45993.50985185185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45993.50985185185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45993.50985185185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45993.50985185185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45993.50985185185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45993.50985185185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45993.50985185185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45993.50985185185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45993.50985185185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45993.50985185185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45993.50985185185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45993.50985185185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45993.50985185185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45993.50985185185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45993.50985185185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45993.50985185185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45993.50985185185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45993.50985185185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45993.50985185185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45993.50985185185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45993.50985185185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45993.50985185185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45993.50985185185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45993.50985185185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45993.50985185185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45993.50985185185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45993.50985185185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45993.50985185185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45993.50985185185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45993.50985185185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45993.50985185185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45993.50985185185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45993.50985185185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45993.50985185185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45993.50985185185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45993.50985185185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45993.50985185185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45993.50985185185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45993.50985185185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45993.50985185185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45993.50985185185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45993.50985185185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45993.50985185185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45993.50985185185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45993.50985185185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45993.50985185185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45993.50985185185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45993.50985185185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45993.50985185185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45993.50985185185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45993.50985185185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45993.50985185185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45993.50985185185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45993.50985185185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45993.50985185185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45993.50985185185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45993.50985185185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45993.50985185185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45993.50985185185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45993.50985185185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45993.50985185185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45993.50985185185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45993.50985185185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45993.50985185185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45993.50985185185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45993.50985185185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45993.50985185185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45993.50985185185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45993.50985185185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45993.50985185185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45993.50985185185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45993.50985185185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45993.50985185185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45993.50985185185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45993.50985185185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45993.50985185185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45993.50985185185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45993.50985185185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45993.50985185185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45993.50985185185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45993.50985185185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45993.50985185185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45993.50985185185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45993.50985185185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45993.50985185185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45993.50985185185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45993.50985185185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45993.50985185185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45993.50985185185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45993.50985185185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45993.50985185185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45993.50985185185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45993.50985185185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45993.50985185185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45993.50985185185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45993.50985185185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45993.50985185185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45993.50985185185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45993.50985185185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45993.50985185185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45993.50985185185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45993.50985185185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45993.50985185185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45993.50985185185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45993.50985185185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45993.50985185185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45993.50985185185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45993.50985185185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45993.50985185185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45993.50985185185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45993.50985185185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45993.50985185185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45993.50985185185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45993.50985185185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45993.50985185185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45993.50985185185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45993.50985185185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45993.50985185185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45993.50985185185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45993.50985185185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45993.50985185185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45993.50985185185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45993.50985185185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45993.50985185185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45993.50985185185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45993.50985185185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45993.50985185185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45993.50985185185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45993.50985185185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45993.50985185185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45993.50985185185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45993.50985185185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45993.50985185185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45993.50985185185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45993.50985185185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45993.50985185185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45993.50985185185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45993.50985185185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45993.50985185185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45993.50985185185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45993.50985185185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45993.50985185185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45993.50985185185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45993.50985185185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45993.50985185185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45993.50985185185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45993.50985185185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45993.50985185185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45993.50985185185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45993.50985185185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45993.50985185185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45993.50985185185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45993.50985185185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45993.50985185185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45993.50985185185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45993.50985185185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45993.50985185185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45993.50985185185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45993.50985185185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45993.50985185185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45993.50985185185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45993.50985185185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45993.50985185185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45993.50985185185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45993.50985185185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45993.50985185185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45993.50985185185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45993.50985185185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45993.50985185185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45993.50985185185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45993.50985185185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45993.50985185185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45993.50985185185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45993.50985185185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45993.50985185185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45993.50985185185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45993.50985185185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45993.50985185185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45993.50985185185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45993.50985185185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45993.50985185185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45993.50985185185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45993.50985185185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45993.50985185185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45993.50985185185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45993.50985185185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45993.50985185185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45993.50985185185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45993.50985185185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45993.50985185185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45993.50985185185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45993.50985185185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45993.50985185185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45993.50985185185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45993.50985185185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45993.50985185185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45993.50985185185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45993.50985185185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45993.50985185185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45993.50985185185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45993.50985185185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45993.50985185185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45993.50985185185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45993.50985185185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45993.50985185185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45993.50985185185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45993.50985185185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45993.50985185185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45993.50985185185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45993.50985185185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45993.50985185185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45993.50985185185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45993.50985185185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45993.50985185185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45993.50985185185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45993.50985185185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45993.50985185185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45993.50985185185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45993.50985185185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45993.50985185185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45993.50985185185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45993.50985185185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45993.50985185185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45993.50985185185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45993.50985185185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45993.50985185185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45993.50985185185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45993.50985185185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45993.50985185185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45993.50985185185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45993.50985185185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45993.50985185185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45993.50985185185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45993.50985185185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45993.50985185185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45993.50985185185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45993.50985185185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45993.50985185185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45993.50985185185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45993.50985185185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45993.50985185185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45993.50985185185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45993.50985185185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45993.50985185185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45993.50985185185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45993.50985185185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45993.50985185185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45993.50985185185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45993.50985185185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45993.50985185185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45993.50985185185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45993.50985185185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45993.50985185185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45993.50985185185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45993.50985185185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45993.50985185185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45993.50985185185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45993.50985185185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45993.50985185185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45993.50985185185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45993.50985185185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45993.50985185185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45993.50985185185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45993.50985185185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45993.50985185185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45993.50985185185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45993.50985185185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45993.50985185185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45993.50985185185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45993.50985185185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45993.50985185185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45993.50985185185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45993.50985185185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45993.50985185185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45993.50985185185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45993.50985185185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45993.50985185185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45993.50985185185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45993.50985185185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45993.50985185185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45993.50985185185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45993.50985185185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45993.50985185185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45993.50985185185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45993.50985185185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45993.50985185185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45993.50985185185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45993.50985185185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45993.50985185185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45993.50985185185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45993.50985185185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45993.50985185185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45993.50985185185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45993.50985185185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45993.50985185185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45993.50985185185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45993.50985185185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45993.50985185185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45993.50985185185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45993.50985185185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45993.50985185185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45993.50985185185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45993.50985185185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45993.50985185185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45993.50985185185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45993.50985185185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45993.50985185185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45993.50985185185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45993.50985185185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45993.50985185185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45993.50985185185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45993.50985185185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45993.50985185185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45993.50985185185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45993.50985185185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45993.50985185185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45993.50985185185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45993.50985185185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45993.50985185185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45993.50985185185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45993.50985185185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45993.50985185185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45993.50985185185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45993.50985185185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45993.50985185185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45993.50985185185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45993.50985185185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45993.50985185185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45993.50985185185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45993.50985185185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45993.50985185185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45993.50985185185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45993.50985185185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45993.50985185185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45993.50985185185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45993.50985185185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45993.50985185185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45993.50985185185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45993.50985185185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45993.50985185185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45993.50985185185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45993.50985185185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45993.50985185185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45993.50985185185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45993.50985185185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45993.50985185185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45993.50985185185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45993.50985185185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45993.50985185185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45993.50985185185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45993.50985185185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45993.50985185185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45993.50985185185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45993.50985185185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45993.50985185185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45993.50985185185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45993.50985185185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45993.50985185185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45993.50985185185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45993.50985185185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45993.50985185185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45993.50985185185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45993.50985185185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45993.50985185185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45993.50985185185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45993.50985185185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45993.50985185185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45993.50985185185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45993.50985185185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45993.50985185185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45993.50985185185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45993.50985185185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45993.50985185185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45993.50985185185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45993.50985185185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45993.50985185185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45993.50985185185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45993.50985185185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45993.50985185185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45993.50985185185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45993.50985185185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45993.50985185185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45993.50985185185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45993.50985185185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45993.50985185185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45993.50985185185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45993.50985185185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45993.50985185185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45993.50985185185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45993.50985185185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45993.50985185185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45993.50985185185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45993.50985185185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45993.50985185185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45993.50985185185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45993.50985185185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45993.50985185185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45993.50985185185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45993.50985185185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45993.50985185185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45993.50985185185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45993.50985185185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45993.50985185185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45993.50985185185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45993.50985185185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45993.50985185185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45993.50985185185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45993.50985185185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45993.50985185185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45993.50985185185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45993.50985185185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45993.50985185185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45993.50985185185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45993.50985185185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45993.50985185185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45993.50985185185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45993.50985185185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45993.50985185185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45993.50985185185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45993.50985185185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45993.50985185185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45993.50985185185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45993.50985185185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45993.50985185185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45993.50985185185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45993.50985185185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45993.50985185185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45993.50985185185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45993.50985185185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45993.50985185185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45993.50985185185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45993.50985185185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45993.50985185185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45993.50985185185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45993.50985185185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45993.50985185185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45993.50985185185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45993.50985185185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45993.50985185185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45993.50985185185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45993.50985185185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45993.50985185185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45993.50985185185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45993.50985185185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45993.50985185185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45993.50985185185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45993.50985185185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45993.50985185185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45993.50985185185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45993.50985185185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45993.50985185185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45993.50985185185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45993.50985185185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45993.50985185185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45993.50985185185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45993.50985185185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45993.50985185185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45993.50985185185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45993.50985185185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45993.50985185185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45993.50985185185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45993.50985185185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45993.50985185185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45993.50985185185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45993.50985185185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45993.50985185185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45993.50985185185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45993.50985185185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45993.50985185185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45993.50985185185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45993.50985185185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45993.50985185185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45993.50985185185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45993.50985185185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45993.50985185185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45993.50985185185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45993.50985185185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45993.50985185185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45993.50985185185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45993.50985185185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45993.50985185185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45993.50985185185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45993.50985185185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45993.50985185185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45993.50985185185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45993.50985185185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45993.50985185185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45993.50985185185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45993.50985185185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45993.50985185185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45993.50985185185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45993.50985185185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45993.50985185185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45993.50985185185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45993.50985185185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45993.50985185185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45993.50985185185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45993.50985185185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45993.50985185185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45993.50985185185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45993.50985185185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45993.50985185185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45993.50985185185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45993.50985185185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45993.50985185185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45993.50985185185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45993.50985185185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45993.50985185185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45993.50985185185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45993.50985185185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45993.50985185185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45993.50985185185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45993.50985185185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45993.50985185185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45993.50985185185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45993.50985185185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45993.50985185185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45993.50985185185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45993.50985185185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45993.50985185185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45993.50985185185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45993.50985185185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45993.50985185185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45993.50985185185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45993.50985185185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45993.50985185185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45993.50985185185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45993.50985185185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45993.50985185185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45993.50985185185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45993.50985185185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45993.50985185185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45993.50985185185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45993.50985185185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45993.50985185185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45993.50985185185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45993.50985185185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45993.50985185185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45993.50985185185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45993.50985185185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45993.50985185185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45993.50985185185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45993.50985185185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45993.50985185185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45993.50985185185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45993.50985185185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45993.50985185185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45993.50985185185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45993.50985185185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45993.50985185185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45993.50985185185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45993.50985185185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45993.50985185185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45993.50985185185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45993.50985185185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45993.50985185185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45993.50985185185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45993.50985185185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45993.50985185185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45993.50985185185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45993.50985185185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45993.50985185185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45993.50985185185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45993.50985185185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45993.50985185185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45993.50985185185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45993.50985185185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45993.50985185185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45993.50985185185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45993.50985185185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45993.50985185185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45993.50985185185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45993.50985185185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45993.50985185185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45993.50985185185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45993.50985185185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45993.50985185185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45993.50985185185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45993.50985185185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45993.50985185185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45993.50985185185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45993.50985185185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45993.50985185185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45993.50985185185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45993.50985185185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45993.50985185185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45993.50985185185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45993.50985185185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45993.50985185185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45993.50985185185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45993.50985185185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45993.50985185185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45993.50985185185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45993.50985185185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45993.50985185185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45993.50985185185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45993.50985185185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45993.50985185185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45993.50985185185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45993.50985185185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45993.50985185185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45993.50985185185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45993.50985185185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45993.50985185185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45993.50985185185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45993.50985185185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45993.50985185185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45993.50985185185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45993.50985185185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45993.50985185185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45993.50985185185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45993.50985185185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45993.50985185185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45993.50985185185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45993.50985185185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45993.50985185185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45993.50985185185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45993.50985185185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45993.50985185185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45993.50985185185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45993.50985185185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45993.50985185185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45993.50985185185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45993.50985185185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45993.50985185185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45993.50985185185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45993.50985185185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45993.50985185185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45993.50985185185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45993.50985185185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45993.50985185185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45993.50985185185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45993.50985185185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45993.50985185185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45993.50985185185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45993.50985185185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45993.50985185185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45993.50985185185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45993.50985185185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45993.50985185185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45993.50985185185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45993.50985185185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45993.50985185185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45993.50985185185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45993.50985185185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45993.50985185185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45993.50985185185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45993.50985185185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45993.50985185185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45993.50985185185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45993.50985185185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45993.50985185185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45993.50985185185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45993.50985185185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45993.50985185185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45993.50985185185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45993.50985185185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45993.50985185185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45993.50985185185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45993.50985185185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45993.50985185185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45993.50985185185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45993.50985185185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45993.50985185185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45993.50985185185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45993.50985185185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45993.50985185185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45993.50985185185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45993.50985185185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45993.50985185185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45993.50985185185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45993.50985185185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45993.50985185185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45993.50985185185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45993.50985185185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45993.50985185185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45993.50985185185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45993.50985185185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45993.50985185185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45993.50985185185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45993.50985185185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45993.50985185185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45993.50985185185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45993.50985185185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45993.50985185185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45993.50985185185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45993.50985185185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45993.50985185185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45993.50985185185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45993.50985185185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45993.50985185185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45993.50985185185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45993.50985185185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45993.50985185185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45993.50985185185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45993.50985185185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45993.50985185185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45993.50985185185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45993.50985185185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45993.50985185185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45993.50985185185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45993.50985185185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45993.50985185185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45993.50985185185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45993.50985185185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45993.50985185185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45993.50985185185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45993.50985185185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45993.50985185185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45993.50985185185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45993.50985185185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45993.50985185185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45993.50985185185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45993.50985185185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45993.50985185185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45993.50985185185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45993.50985185185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45993.50985185185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45993.50985185185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45993.50985185185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45993.50985185185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45993.50985185185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45993.50985185185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45993.50985185185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45993.50985185185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45993.50985185185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45993.50985185185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45993.50985185185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45993.50985185185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45993.50985185185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45993.50985185185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45993.50985185185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45993.50985185185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45993.50985185185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45993.50985185185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45993.50985185185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45993.50985185185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45993.50985185185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45993.50985185185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45993.50985185185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45993.50985185185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45993.50985185185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45993.50985185185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45993.50985185185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45993.50985185185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45993.50985185185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45993.50985185185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45993.50985185185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45993.50985185185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45993.50985185185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45993.50985185185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45993.50985185185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45993.50985185185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45993.50985185185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45993.50985185185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45993.50985185185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45993.50985185185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45993.50985185185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45993.50985185185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45993.50985185185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45993.50985185185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45993.50985185185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45993.50985185185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45993.50985185185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45993.50985185185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45993.50985185185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45993.50985185185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45993.50985185185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45993.50985185185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45993.50985185185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45993.50985185185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45993.50985185185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45993.50985185185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45993.50985185185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45993.50985185185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45993.50985185185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45993.50985185185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45993.50985185185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45993.50985185185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45993.50985185185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45993.50985185185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45993.50985185185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45993.50985185185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45993.50985185185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45993.50985185185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45993.50985185185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45993.50985185185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45993.50985185185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45993.50985185185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45993.50985185185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45993.50985185185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45993.50985185185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45993.50985185185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45993.50985185185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45993.50985185185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45993.50985185185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45993.50985185185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45993.50985185185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45993.50985185185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45993.50985185185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45993.50985185185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45993.50985185185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45993.50985185185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45993.50985185185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45993.50985185185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45993.50985185185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45993.50985185185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45993.50985185185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45993.50985185185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45993.50985185185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45993.50985185185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45993.50985185185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45993.50985185185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45993.50985185185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45993.50985185185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45993.50985185185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45993.50985185185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45993.50985185185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45993.50985185185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45993.50985185185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45993.50985185185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45993.50985185185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45993.50985185185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45993.50985185185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45993.50985185185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45993.50985185185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45993.50985185185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45993.50985185185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45993.50985185185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45993.50985185185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45993.50985185185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45993.50985185185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45993.50985185185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45993.50985185185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45993.50985185185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45993.50985185185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290.02913425925362</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34616</v>
      </c>
      <c r="E3" s="91" t="s">
        <v>39106</v>
      </c>
      <c r="F3" s="92"/>
      <c r="G3" s="93">
        <f t="shared" ref="G3:G64" ca="1" si="0">IFERROR(NOW()-F3,"")</f>
        <v>45993.50985185185</v>
      </c>
      <c r="H3" s="92">
        <v>45993.416076388887</v>
      </c>
      <c r="I3" s="110" t="str">
        <f>IFERROR(VLOOKUP(D3,DB!A:F,6,0),"")</f>
        <v>SCECO</v>
      </c>
      <c r="J3" s="110" t="str">
        <f>IFERROR(VLOOKUP(D3,DB!A:G,7,0),"")</f>
        <v>Vandalized+Dead</v>
      </c>
      <c r="K3" s="94" t="s">
        <v>39199</v>
      </c>
      <c r="L3" s="88" t="str">
        <f>IFERROR(VLOOKUP(D3,DB!A:I,9,0),"")</f>
        <v>Latis</v>
      </c>
    </row>
    <row r="4" spans="1:16" ht="15" customHeight="1">
      <c r="A4" s="110" t="s">
        <v>39198</v>
      </c>
      <c r="B4" s="88" t="str">
        <f>IFERROR(VLOOKUP(D4,DB!A:K,11,0),"")</f>
        <v>R4</v>
      </c>
      <c r="C4" s="90">
        <v>1</v>
      </c>
      <c r="D4" s="88" t="s">
        <v>39200</v>
      </c>
      <c r="E4" s="91" t="s">
        <v>39185</v>
      </c>
      <c r="F4" s="92"/>
      <c r="G4" s="93">
        <f t="shared" ca="1" si="0"/>
        <v>45993.50985185185</v>
      </c>
      <c r="H4" s="92">
        <v>45993.461099537039</v>
      </c>
      <c r="I4" s="110" t="str">
        <f>IFERROR(VLOOKUP(D4,DB!A:F,6,0),"")</f>
        <v>Generator-SG</v>
      </c>
      <c r="J4" s="110" t="str">
        <f>IFERROR(VLOOKUP(D4,DB!A:G,7,0),"")</f>
        <v>Good+Good</v>
      </c>
      <c r="K4" s="94" t="s">
        <v>39201</v>
      </c>
      <c r="L4" s="88" t="str">
        <f>IFERROR(VLOOKUP(D4,DB!A:I,9,0),"")</f>
        <v>Latis</v>
      </c>
    </row>
    <row r="5" spans="1:16" ht="15" customHeight="1">
      <c r="A5" s="110"/>
      <c r="B5" s="88" t="str">
        <f>IFERROR(VLOOKUP(D5,DB!A:K,11,0),"")</f>
        <v/>
      </c>
      <c r="C5" s="90"/>
      <c r="D5" s="88"/>
      <c r="E5" s="91"/>
      <c r="F5" s="92"/>
      <c r="G5" s="93">
        <f t="shared" ca="1" si="0"/>
        <v>45993.50985185185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45993.50985185185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45993.50985185185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45993.50985185185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45993.50985185185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45993.50985185185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45993.50985185185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45993.50985185185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45993.50985185185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45993.50985185185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45993.50985185185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45993.50985185185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45993.50985185185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45993.50985185185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45993.50985185185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45993.50985185185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45993.50985185185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45993.50985185185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45993.50985185185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45993.50985185185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45993.50985185185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45993.50985185185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45993.50985185185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45993.50985185185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45993.50985185185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45993.50985185185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45993.50985185185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45993.50985185185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45993.50985185185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45993.50985185185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45993.50985185185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45993.50985185185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45993.50985185185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45993.50985185185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45993.50985185185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45993.50985185185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45993.50985185185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45993.50985185185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45993.50985185185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45993.50985185185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45993.50985185185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45993.50985185185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45993.50985185185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45993.50985185185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45993.50985185185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45993.50985185185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45993.50985185185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45993.50985185185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45993.50985185185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45993.50985185185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45993.50985185185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45993.50985185185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45993.50985185185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45993.50985185185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45993.50985185185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45993.50985185185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45993.50985185185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45993.50985185185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45993.50985185185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45993.50985185185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45993.50985185185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45993.50985185185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45993.50985185185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45993.50985185185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45993.50985185185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45993.50985185185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45993.50985185185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45993.50985185185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45993.50985185185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45993.50985185185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45993.50985185185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45993.50985185185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45993.50985185185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45993.50985185185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45993.50985185185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45993.50985185185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45993.50985185185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45993.50985185185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45993.50985185185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45993.50985185185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45993.50985185185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45993.50985185185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45993.50985185185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45993.50985185185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45993.50985185185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45993.50985185185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45993.50985185185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45993.50985185185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45993.50985185185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45993.50985185185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45993.50985185185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45993.50985185185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45993.50985185185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45993.50985185185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45993.50985185185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45993.50985185185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45993.50985185185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45993.50985185185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45993.50985185185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45993.50985185185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45993.50985185185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45993.50985185185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45993.50985185185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45993.50985185185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45993.50985185185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45993.50985185185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45993.50985185185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45993.50985185185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45993.50985185185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45993.50985185185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45993.50985185185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45993.50985185185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45993.50985185185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45993.50985185185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45993.50985185185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45993.50985185185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45993.50985185185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45993.50985185185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45993.50985185185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45993.50985185185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45993.50985185185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45993.50985185185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45993.50985185185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45993.50985185185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45993.50985185185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45993.50985185185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45993.50985185185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45993.50985185185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45993.50985185185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45993.50985185185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45993.50985185185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45993.50985185185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45993.50985185185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45993.50985185185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45993.50985185185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45993.50985185185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45993.50985185185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45993.50985185185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45993.50985185185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45993.50985185185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45993.50985185185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45993.50985185185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45993.50985185185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45993.50985185185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45993.50985185185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45993.50985185185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45993.50985185185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45993.50985185185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45993.50985185185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45993.50985185185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45993.50985185185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45993.50985185185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45993.50985185185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45993.50985185185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45993.50985185185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45993.50985185185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45993.50985185185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45993.50985185185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45993.50985185185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45993.50985185185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45993.50985185185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45993.50985185185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45993.50985185185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45993.50985185185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45993.50985185185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45993.50985185185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45993.50985185185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45993.50985185185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45993.50985185185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45993.50985185185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45993.50985185185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45993.50985185185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45993.50985185185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45993.50985185185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45993.50985185185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45993.50985185185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45993.50985185185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45993.50985185185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45993.50985185185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45993.50985185185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45993.50985185185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45993.50985185185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45993.50985185185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45993.50985185185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45993.50985185185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45993.50985185185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45993.50985185185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45993.50985185185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45993.50985185185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45993.50985185185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45993.50985185185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45993.50985185185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45993.50985185185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45993.50985185185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45993.50985185185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45993.50985185185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45993.50985185185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45993.50985185185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45993.50985185185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45993.50985185185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45993.50985185185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45993.50985185185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45993.50985185185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45993.50985185185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45993.50985185185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45993.50985185185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45993.50985185185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45993.50985185185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45993.50985185185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45993.50985185185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45993.50985185185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45993.50985185185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45993.50985185185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45993.50985185185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45993.50985185185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45993.50985185185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45993.50985185185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45993.50985185185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45993.50985185185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45993.50985185185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45993.50985185185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45993.50985185185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45993.50985185185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45993.50985185185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45993.50985185185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45993.50985185185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45993.50985185185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45993.50985185185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45993.50985185185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45993.50985185185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45993.50985185185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45993.50985185185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45993.50985185185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45993.50985185185</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C22" sqref="C2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101.67779166666151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67.32097453703318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44.848740740737412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12.136553240736248</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0.11374074073683005</v>
      </c>
      <c r="H6" s="38">
        <v>45993.327581018515</v>
      </c>
      <c r="I6" s="37" t="str">
        <f>IFERROR(VLOOKUP(D6,DB!A:F,6,0),"")</f>
        <v>SCECO</v>
      </c>
      <c r="J6" s="37" t="str">
        <f>IFERROR(VLOOKUP(D6,DB!A:G,7,0),"")</f>
        <v>Dead</v>
      </c>
      <c r="K6" s="37" t="s">
        <v>39211</v>
      </c>
      <c r="L6" s="37" t="str">
        <f>IFERROR(VLOOKUP(D6,DB!A:I,9,0),"")</f>
        <v>Latis</v>
      </c>
    </row>
    <row r="7" spans="1:13" ht="30.75">
      <c r="A7" s="37" t="s">
        <v>39212</v>
      </c>
      <c r="B7" s="37" t="str">
        <f>IFERROR(VLOOKUP(D7,DB!A:K,11,0),"")</f>
        <v>R5</v>
      </c>
      <c r="C7" s="37">
        <v>1</v>
      </c>
      <c r="D7" s="37" t="s">
        <v>33096</v>
      </c>
      <c r="E7" s="37" t="s">
        <v>39185</v>
      </c>
      <c r="F7" s="38">
        <v>45993.456412037034</v>
      </c>
      <c r="G7" s="135">
        <f ca="1">IFERROR(NOW()-F7,"")</f>
        <v>5.3439814815646969E-2</v>
      </c>
      <c r="H7" s="38">
        <v>45993.450636574074</v>
      </c>
      <c r="I7" s="37" t="str">
        <f>IFERROR(VLOOKUP(D7,DB!A:F,6,0),"")</f>
        <v>SCECO</v>
      </c>
      <c r="J7" s="37" t="str">
        <f>IFERROR(VLOOKUP(D7,DB!A:G,7,0),"")</f>
        <v>Dead</v>
      </c>
      <c r="K7" s="37" t="s">
        <v>39213</v>
      </c>
      <c r="L7" s="37" t="str">
        <f>IFERROR(VLOOKUP(D7,DB!A:I,9,0),"")</f>
        <v>Latis</v>
      </c>
    </row>
    <row r="8" spans="1:13">
      <c r="A8" s="37"/>
      <c r="B8" s="37" t="str">
        <f>IFERROR(VLOOKUP(D8,DB!A:K,11,0),"")</f>
        <v/>
      </c>
      <c r="C8" s="37"/>
      <c r="D8" s="37"/>
      <c r="E8" s="37"/>
      <c r="F8" s="38"/>
      <c r="G8" s="135">
        <f ca="1">IFERROR(NOW()-F8,"")</f>
        <v>45993.50985185185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45993.50985185185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45993.50985185185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45993.50985185185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45993.50985185185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45993.50985185185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45993.50985185185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45993.50985185185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45993.50985185185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45993.50985185185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45993.50985185185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45993.50985185185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45993.50985185185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45993.50985185185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45993.50985185185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45993.50985185185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45993.50985185185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45993.50985185185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45993.50985185185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45993.50985185185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45993.50985185185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45993.50985185185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45993.50985185185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45993.50985185185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45993.50985185185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45993.50985185185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45993.50985185185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45993.50985185185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45993.50985185185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45993.50985185185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45993.50985185185</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45993.50985185185</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45993.50985185185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45993.50985185185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45993.50985185185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45993.50985185185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45993.50985185185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45993.50985185185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45993.50985185185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45993.50985185185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45993.50985185185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45993.50985185185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45993.50985185185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45993.50985185185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45993.50985185185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45993.50985185185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45993.50985185185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45993.50985185185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45993.50985185185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45993.50985185185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45993.50985185185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45993.50985185185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45993.50985185185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45993.50985185185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45993.50985185185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45993.50985185185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45993.50985185185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45993.50985185185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45993.50985185185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45993.50985185185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45993.50985185185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45993.50985185185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45993.50985185185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45993.50985185185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45993.50985185185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45993.50985185185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45993.50985185185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45993.50985185185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45993.50985185185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45993.50985185185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45993.50985185185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45993.50985185185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45993.50985185185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45993.50985185185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45993.50985185185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45993.50985185185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45993.50985185185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45993.50985185185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45993.50985185185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45993.50985185185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45993.50985185185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45993.50985185185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45993.50985185185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45993.50985185185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45993.50985185185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45993.50985185185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45993.50985185185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45993.50985185185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45993.50985185185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45993.50985185185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45993.50985185185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45993.50985185185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45993.50985185185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45993.50985185185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45993.50985185185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45993.50985185185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45993.50985185185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45993.50985185185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45993.50985185185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45993.50985185185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45993.50985185185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45993.50985185185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45993.50985185185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45993.50985185185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45993.50985185185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45993.50985185185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45993.50985185185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45993.50985185185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45993.50985185185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45993.50985185185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45993.50985185185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45993.50985185185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45993.50985185185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45993.50985185185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45993.50985185185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45993.50985185185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45993.50985185185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45993.50985185185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45993.50985185185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45993.50985185185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45993.50985185185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45993.50985185185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45993.50985185185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45993.50985185185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45993.50985185185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45993.50985185185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45993.50985185185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45993.50985185185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45993.50985185185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45993.50985185185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45993.50985185185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45993.50985185185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45993.50985185185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45993.50985185185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45993.50985185185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45993.50985185185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45993.50985185185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45993.50985185185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45993.50985185185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45993.50985185185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45993.50985185185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45993.50985185185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45993.50985185185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45993.50985185185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45993.50985185185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45993.50985185185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45993.50985185185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45993.50985185185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45993.50985185185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45993.50985185185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45993.50985185185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45993.50985185185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45993.50985185185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45993.50985185185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45993.50985185185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45993.50985185185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45993.50985185185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45993.50985185185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45993.50985185185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45993.50985185185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45993.50985185185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45993.50985185185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45993.50985185185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45993.50985185185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45993.50985185185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45993.50985185185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45993.50985185185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45993.50985185185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45993.50985185185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45993.50985185185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45993.50985185185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45993.50985185185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45993.50985185185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45993.50985185185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45993.50985185185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45993.50985185185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45993.50985185185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45993.50985185185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45993.50985185185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45993.50985185185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45993.50985185185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45993.50985185185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45993.50985185185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45993.50985185185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45993.50985185185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45993.50985185185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45993.50985185185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45993.50985185185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45993.50985185185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45993.50985185185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45993.50985185185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45993.50985185185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45993.50985185185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45993.50985185185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45993.50985185185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45993.50985185185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45993.50985185185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45993.50985185185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45993.50985185185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45993.50985185185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45993.50985185185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45993.50985185185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45993.50985185185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45993.50985185185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45993.50985185185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45993.50985185185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45993.50985185185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45993.50985185185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45993.50985185185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45993.50985185185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45993.50985185185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45993.50985185185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45993.50985185185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45993.50985185185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45993.50985185185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45993.50985185185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45993.50985185185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45993.50985185185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45993.50985185185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45993.50985185185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45993.50985185185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45993.50985185185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45993.50985185185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45993.50985185185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45993.50985185185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45993.50985185185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45993.50985185185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45993.50985185185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45993.50985185185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45993.50985185185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45993.50985185185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45993.50985185185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45993.50985185185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45993.50985185185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45993.50985185185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45993.50985185185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45993.50985185185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45993.50985185185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45993.50985185185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45993.50985185185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45993.50985185185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45993.50985185185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45993.50985185185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45993.50985185185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45993.50985185185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45993.50985185185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45993.50985185185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45993.50985185185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45993.50985185185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45993.50985185185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45993.50985185185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45993.50985185185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45993.50985185185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45993.50985185185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45993.50985185185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45993.50985185185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45993.50985185185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45993.50985185185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45993.50985185185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45993.50985185185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45993.50985185185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45993.50985185185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45993.50985185185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45993.50985185185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45993.50985185185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45993.50985185185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45993.50985185185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45993.50985185185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45993.50985185185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45993.50985185185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45993.50985185185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45993.50985185185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45993.50985185185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45993.50985185185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45993.50985185185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45993.50985185185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45993.50985185185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45993.50985185185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45993.50985185185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45993.50985185185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45993.50985185185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45993.50985185185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45993.50985185185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45993.50985185185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45993.50985185185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45993.50985185185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45993.50985185185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45993.50985185185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45993.50985185185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45993.50985185185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45993.50985185185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45993.50985185185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45993.50985185185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45993.50985185185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45993.50985185185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45993.50985185185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45993.50985185185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45993.50985185185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45993.50985185185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45993.50985185185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45993.50985185185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45993.50985185185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45993.50985185185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45993.50985185185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45993.50985185185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45993.50985185185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45993.50985185185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45993.50985185185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45993.50985185185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45993.50985185185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45993.50985185185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45993.50985185185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45993.50985185185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45993.50985185185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45993.50985185185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45993.50985185185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45993.50985185185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45993.50985185185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45993.50985185185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45993.50985185185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45993.50985185185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45993.50985185185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45993.50985185185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45993.50985185185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45993.50985185185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45993.50985185185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45993.50985185185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45993.50985185185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45993.50985185185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45993.50985185185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45993.50985185185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45993.50985185185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45993.50985185185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45993.50985185185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45993.50985185185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45993.50985185185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45993.50985185185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45993.50985185185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45993.50985185185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45993.50985185185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45993.50985185185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45993.50985185185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45993.50985185185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45993.50985185185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45993.50985185185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45993.50985185185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45993.50985185185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45993.50985185185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45993.50985185185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45993.50985185185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45993.50985185185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45993.50985185185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45993.50985185185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45993.50985185185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45993.50985185185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45993.50985185185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45993.50985185185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45993.50985185185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45993.50985185185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45993.50985185185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45993.50985185185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45993.50985185185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45993.50985185185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45993.50985185185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45993.50985185185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45993.50985185185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45993.50985185185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45993.50985185185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45993.50985185185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45993.50985185185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45993.50985185185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45993.50985185185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45993.50985185185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45993.50985185185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45993.50985185185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45993.50985185185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45993.50985185185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45993.50985185185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45993.50985185185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45993.50985185185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45993.50985185185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45993.50985185185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45993.50985185185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45993.50985185185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45993.50985185185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45993.50985185185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45993.50985185185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45993.50985185185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45993.50985185185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45993.50985185185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45993.50985185185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45993.50985185185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45993.50985185185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45993.50985185185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45993.50985185185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45993.50985185185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45993.50985185185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45993.50985185185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45993.50985185185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45993.50985185185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45993.50985185185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45993.50985185185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45993.50985185185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45993.50985185185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45993.50985185185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45993.50985185185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45993.50985185185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45993.50985185185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45993.50985185185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45993.50985185185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45993.50985185185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45993.50985185185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45993.50985185185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45993.50985185185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45993.50985185185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45993.50985185185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45993.50985185185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45993.50985185185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45993.50985185185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45993.50985185185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45993.50985185185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45993.50985185185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45993.50985185185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45993.50985185185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45993.50985185185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45993.50985185185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45993.50985185185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45993.50985185185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45993.50985185185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45993.50985185185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45993.50985185185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45993.50985185185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45993.50985185185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45993.50985185185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45993.50985185185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45993.50985185185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45993.50985185185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45993.50985185185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45993.50985185185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45993.50985185185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45993.50985185185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45993.50985185185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45993.50985185185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45993.50985185185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45993.50985185185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45993.50985185185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45993.50985185185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45993.50985185185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45993.50985185185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45993.50985185185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45993.50985185185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45993.50985185185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45993.50985185185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45993.50985185185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45993.50985185185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45993.50985185185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45993.50985185185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45993.50985185185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45993.50985185185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45993.50985185185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45993.50985185185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45993.50985185185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45993.50985185185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45993.50985185185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45993.50985185185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45993.50985185185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45993.50985185185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45993.50985185185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45993.50985185185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45993.50985185185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45993.50985185185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45993.50985185185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45993.50985185185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45993.50985185185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45993.50985185185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45993.50985185185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45993.50985185185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45993.50985185185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45993.50985185185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45993.50985185185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45993.50985185185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45993.50985185185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45993.50985185185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45993.50985185185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45993.50985185185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45993.50985185185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45993.50985185185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45993.50985185185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45993.50985185185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45993.50985185185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45993.50985185185</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45993.50985185185</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